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<sst xmlns="http://schemas.openxmlformats.org/spreadsheetml/2006/main" count="2562" uniqueCount="489">
  <si>
    <t>Наименование кода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</si>
  <si>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</si>
  <si>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</si>
  <si>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</si>
  <si>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</si>
  <si>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</si>
  <si>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</si>
  <si>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</si>
  <si>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</si>
  <si>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</si>
  <si>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</si>
  <si>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</si>
  <si>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</si>
  <si>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</si>
  <si>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</si>
  <si>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</si>
  <si>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</si>
  <si>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</si>
  <si>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</si>
  <si>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</si>
  <si>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</si>
  <si>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</si>
  <si>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</si>
  <si>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</si>
  <si>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</si>
  <si>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</si>
  <si>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</si>
  <si>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</si>
  <si>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</si>
  <si>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</si>
  <si>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</si>
  <si>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</si>
  <si>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</si>
  <si>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</si>
  <si>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</si>
  <si>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</si>
  <si>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</si>
  <si>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</si>
  <si>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</si>
  <si>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</si>
  <si>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</si>
  <si>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</si>
  <si>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</si>
  <si>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</si>
  <si>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</si>
  <si>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</si>
  <si>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</si>
  <si>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</si>
  <si>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</si>
  <si>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</si>
  <si>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</si>
  <si>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</si>
  <si>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</si>
  <si>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</si>
  <si>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</si>
  <si>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</si>
  <si>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</si>
  <si>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</si>
  <si>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</si>
  <si>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</si>
  <si>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</si>
  <si>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</si>
  <si>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</si>
  <si>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</si>
  <si>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</si>
  <si>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</si>
  <si>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</si>
  <si>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</si>
  <si>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</si>
  <si>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</si>
  <si>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</si>
  <si>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</si>
  <si>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</si>
  <si>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</si>
  <si>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</si>
  <si>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</si>
  <si>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</si>
  <si>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</si>
  <si>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</si>
  <si>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</si>
  <si>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</si>
  <si>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</si>
  <si>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</si>
  <si>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</si>
  <si>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</si>
  <si>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</si>
  <si>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</si>
  <si>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</si>
  <si>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</si>
  <si>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</si>
  <si>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</si>
  <si>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</si>
  <si>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</si>
  <si>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</si>
  <si>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</si>
  <si>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</si>
  <si>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</si>
  <si>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</si>
  <si>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</si>
  <si>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</si>
  <si>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</si>
  <si>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</si>
  <si>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</si>
  <si>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</si>
  <si>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</si>
  <si>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</si>
  <si>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</si>
  <si>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</si>
  <si>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</si>
  <si>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</si>
  <si>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</si>
  <si>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</si>
  <si>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</si>
  <si>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</si>
  <si>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</si>
  <si>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</si>
  <si>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</si>
  <si>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</si>
  <si>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</si>
  <si>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</si>
  <si>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</si>
  <si>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</si>
  <si>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</si>
  <si>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</si>
  <si>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</si>
  <si>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</si>
  <si>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</si>
  <si>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</si>
  <si>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</si>
  <si>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</si>
  <si>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</si>
  <si>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</si>
  <si>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</si>
  <si>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</si>
  <si>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</si>
  <si>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</si>
  <si>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</si>
  <si>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</si>
  <si>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</si>
  <si>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</si>
  <si>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</si>
  <si>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</si>
  <si>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</si>
  <si>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</si>
  <si>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</si>
  <si>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</si>
  <si>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</si>
  <si>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</si>
  <si>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</si>
  <si>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</si>
  <si>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</si>
  <si>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</si>
  <si>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</si>
  <si>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</si>
  <si>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</si>
  <si>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</si>
  <si>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</si>
  <si>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</si>
  <si>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</si>
  <si>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</si>
  <si>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</si>
  <si>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</si>
  <si>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</si>
  <si>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</si>
  <si>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0314170120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</si>
  <si>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</si>
  <si>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</si>
  <si>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</si>
  <si>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</si>
  <si>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</si>
  <si>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</si>
  <si>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</si>
  <si>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</si>
  <si>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</si>
  <si>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</si>
  <si>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</si>
  <si>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</si>
  <si>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</si>
  <si>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</si>
  <si>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</si>
  <si>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</si>
  <si>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</si>
  <si>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0214300000</t>
  </si>
  <si>
    <t>03120П0000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</si>
  <si>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</si>
  <si>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</si>
  <si>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</si>
  <si>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</si>
  <si>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</si>
  <si>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</si>
  <si>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</si>
  <si>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</si>
  <si>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</si>
  <si>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</si>
  <si>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</si>
  <si>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</si>
  <si>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</si>
  <si>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</si>
  <si>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</si>
  <si>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</si>
  <si>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</si>
  <si>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</si>
  <si>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</si>
  <si>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</si>
  <si>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</si>
  <si>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</si>
  <si>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</si>
  <si>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</si>
  <si>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</si>
  <si>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>1012001030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</si>
  <si>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</si>
  <si>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</si>
  <si>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</si>
  <si>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</si>
  <si>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</si>
  <si>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</si>
  <si>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</si>
  <si>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</si>
  <si>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</si>
  <si>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</si>
  <si>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</si>
  <si>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</si>
  <si>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</si>
  <si>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</si>
  <si>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</si>
  <si>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0532400000</t>
  </si>
  <si>
    <t>0532401010</t>
  </si>
  <si>
    <t>0533000000</t>
  </si>
  <si>
    <t>0533001010</t>
  </si>
  <si>
    <t xml:space="preserve">Образование </t>
  </si>
  <si>
    <t xml:space="preserve">Муниципальная программа "Развитие образования"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</si>
  <si>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</si>
  <si>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</si>
  <si>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</si>
  <si>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</si>
  <si>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</si>
  <si>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</si>
  <si>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</si>
  <si>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</si>
  <si>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</si>
  <si>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</si>
  <si>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</si>
  <si>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</si>
  <si>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</si>
  <si>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</si>
  <si>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</si>
  <si>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</si>
  <si>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</si>
  <si>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</si>
  <si>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</si>
  <si>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</si>
  <si>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</si>
  <si>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</si>
  <si>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</si>
  <si>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</si>
  <si>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</si>
  <si>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</si>
  <si>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</si>
  <si>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</si>
  <si>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</si>
  <si>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</si>
  <si>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</si>
  <si>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</si>
  <si>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</si>
  <si>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</si>
  <si>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</si>
  <si>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</si>
  <si>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</si>
  <si>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</si>
  <si>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</si>
  <si>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</si>
  <si>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</si>
  <si>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</si>
  <si>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</si>
  <si>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</si>
  <si>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</si>
  <si>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</si>
  <si>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</si>
  <si>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</si>
  <si>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</si>
  <si>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</si>
  <si>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</si>
  <si>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</si>
  <si>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</si>
  <si>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</si>
  <si>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</si>
  <si>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</si>
  <si>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0612000000</t>
  </si>
  <si>
    <t>06120L5670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</si>
  <si>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</si>
  <si>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</si>
  <si>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</si>
  <si>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</si>
  <si>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</si>
  <si>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</si>
  <si>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</si>
  <si>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</si>
  <si>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</si>
  <si>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</si>
  <si>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</si>
  <si>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</si>
  <si>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</si>
  <si>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</si>
  <si>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</si>
  <si>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</si>
  <si>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</si>
  <si>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</si>
  <si>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</si>
  <si>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 xml:space="preserve">0210000000  </t>
  </si>
  <si>
    <t>0211000000</t>
  </si>
  <si>
    <t>0211001010</t>
  </si>
  <si>
    <t>0211001020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</si>
  <si>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</si>
  <si>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</si>
  <si>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</si>
  <si>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</si>
  <si>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</si>
  <si>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</si>
  <si>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</si>
  <si>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</si>
  <si>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</si>
  <si>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</si>
  <si>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</si>
  <si>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</si>
  <si>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</si>
  <si>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</si>
  <si>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</si>
  <si>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</si>
  <si>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</si>
  <si>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</si>
  <si>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</si>
  <si>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</si>
  <si>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</si>
  <si>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</si>
  <si>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</si>
  <si>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</si>
  <si>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</si>
  <si>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</si>
  <si>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</si>
  <si>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</si>
  <si>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</si>
  <si>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</si>
  <si>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</si>
  <si>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</si>
  <si>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0214600000</t>
  </si>
  <si>
    <t>0214601010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</si>
  <si>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</si>
  <si>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</si>
  <si>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</si>
  <si>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</si>
  <si>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</si>
  <si>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</si>
  <si>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</si>
  <si>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</si>
  <si>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</si>
  <si>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</si>
  <si>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</si>
  <si>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</si>
  <si>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</si>
  <si>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</si>
  <si>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</si>
  <si>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</si>
  <si>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</si>
  <si>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</si>
  <si>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</si>
  <si>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</si>
  <si>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</si>
  <si>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</si>
  <si>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</si>
  <si>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</si>
  <si>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</si>
  <si>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</si>
  <si>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Выполнение других общегосударственных задач</t>
  </si>
  <si>
    <t>0113001030</t>
  </si>
  <si>
    <t>Подпрограмма "Развитие дошкольного образования"</t>
  </si>
  <si>
    <t>Финансовое обеспечение  получение дошкольного образования в муниципальных дошкольных общеобразовательных организациях</t>
  </si>
  <si>
    <t>Ремонт жилого фонда</t>
  </si>
  <si>
    <t>0531001020</t>
  </si>
  <si>
    <t xml:space="preserve">Коммунальное хозяйство </t>
  </si>
  <si>
    <t>0535000000</t>
  </si>
  <si>
    <t>0535001010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</si>
  <si>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</si>
  <si>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</si>
  <si>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</si>
  <si>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</si>
  <si>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</si>
  <si>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 xml:space="preserve">Основное мероприятие "Финансовое обеспечение казенного учреждения </t>
  </si>
  <si>
    <t>0112001000</t>
  </si>
  <si>
    <t xml:space="preserve"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 </t>
  </si>
  <si>
    <t>Основное мероприятие "Финансовое обеспечение казенного учреждения"</t>
  </si>
  <si>
    <t>0540000000</t>
  </si>
  <si>
    <t>Обеспечение поддержки юридических лиц, работающих в сфере малого и среднего бизнеса</t>
  </si>
  <si>
    <t>Основное мероприятие " Развитие коммунального хозяйства"</t>
  </si>
  <si>
    <t xml:space="preserve">Развитее коммунального хозяйства </t>
  </si>
  <si>
    <t xml:space="preserve">Основное мероприятие "Исполнение безрегрессной гарантии" 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</si>
  <si>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</si>
  <si>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</si>
  <si>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</si>
  <si>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</si>
  <si>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</si>
  <si>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</si>
  <si>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Местный бюджет</t>
  </si>
  <si>
    <t>0711000000</t>
  </si>
  <si>
    <t>0714000000</t>
  </si>
  <si>
    <t>0111001000</t>
  </si>
  <si>
    <t>0721051200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</si>
  <si>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</si>
  <si>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</si>
  <si>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Основное мероприятия "Организация работы комиссий  по делам несовершеннолетних и защите их прав "</t>
  </si>
  <si>
    <t>0312300000</t>
  </si>
  <si>
    <t>Государственная регистрация актов гражданского состояния</t>
  </si>
  <si>
    <t>05323S1380</t>
  </si>
  <si>
    <t>Cодержание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</si>
  <si>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</si>
  <si>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</si>
  <si>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 xml:space="preserve">Решение вопросов местного значения в сфере жилищно-коммунального хозяйства </t>
  </si>
  <si>
    <t>05210S1120</t>
  </si>
  <si>
    <t>0532170730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</si>
  <si>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</si>
  <si>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</si>
  <si>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</si>
  <si>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054F255550</t>
  </si>
  <si>
    <t>Реализация программ формирования современной городской среды</t>
  </si>
  <si>
    <t>0211001000</t>
  </si>
  <si>
    <t>0212001000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</si>
  <si>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</si>
  <si>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</si>
  <si>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0213001000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</si>
  <si>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</si>
  <si>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</si>
  <si>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</si>
  <si>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</si>
  <si>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</si>
  <si>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0411001000</t>
  </si>
  <si>
    <t>0412001000</t>
  </si>
  <si>
    <t>0413001000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</si>
  <si>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</si>
  <si>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</si>
  <si>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</si>
  <si>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</si>
  <si>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</si>
  <si>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</si>
  <si>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</si>
  <si>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</si>
  <si>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</si>
  <si>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 xml:space="preserve">Государственная поддержка сельского хозяйства 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</si>
  <si>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</si>
  <si>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</si>
  <si>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</si>
  <si>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деятельности органов управления в сфере сельского хозяйства</t>
  </si>
  <si>
    <t>0613001000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</si>
  <si>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</si>
  <si>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</si>
  <si>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</si>
  <si>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</si>
  <si>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</si>
  <si>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</si>
  <si>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</si>
  <si>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</si>
  <si>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</si>
  <si>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</si>
  <si>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</si>
  <si>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01120S1050</t>
  </si>
  <si>
    <t>Обеспечение поддержки муниципальных образований в сфере культуры</t>
  </si>
  <si>
    <t>04140S1090</t>
  </si>
  <si>
    <t>Государственная поддержка отрасли культуры</t>
  </si>
  <si>
    <t>04140L5190</t>
  </si>
  <si>
    <t>0535021910</t>
  </si>
  <si>
    <t>05350S4000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</si>
  <si>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</si>
  <si>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</si>
  <si>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</si>
  <si>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</si>
  <si>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</si>
  <si>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03141S1110</t>
  </si>
  <si>
    <t>06110R4330</t>
  </si>
  <si>
    <t>Возмещение части затрат на уплату процентов по инвестиционным кредитам (займам) в агропромышленном комплексе</t>
  </si>
  <si>
    <t>Выполнение ремонтных работ на водопропускных объектах</t>
  </si>
  <si>
    <t>0613070000</t>
  </si>
  <si>
    <t>Основное мероприятие "Организация участия в сельскохозяйственной выставке "Балтийское поле"</t>
  </si>
  <si>
    <t>Организация участия в сельскохозяйственной выставке "Балтийское поле"</t>
  </si>
  <si>
    <t>0613002000</t>
  </si>
  <si>
    <t>0613002010</t>
  </si>
  <si>
    <t>06120L5674</t>
  </si>
  <si>
    <t>Субсидии на финансовое обеспечение по предоставлению в части персонифицирования дополнительного образования</t>
  </si>
  <si>
    <t>Исполнение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01.07.2019г.</t>
  </si>
  <si>
    <t xml:space="preserve">Уточненные назначения </t>
  </si>
  <si>
    <t xml:space="preserve">Исполнение </t>
  </si>
  <si>
    <r>
      <rPr>
        <b/>
        <sz val="10"/>
        <rFont val="Arial"/>
        <family val="2"/>
      </rPr>
      <t xml:space="preserve">Приложение №3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"29" июля  2019г. №1446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</si>
</sst>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/>
    </xf>
    <xf numFmtId="49" fontId="60" fillId="0" borderId="10" xfId="0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3" fillId="33" borderId="10" xfId="0" applyFont="1" applyFill="1" applyBorder="1" applyAlignment="1">
      <alignment wrapText="1"/>
    </xf>
    <xf numFmtId="49" fontId="63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/>
    </xf>
    <xf numFmtId="0" fontId="63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 horizontal="center"/>
    </xf>
    <xf numFmtId="49" fontId="63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6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63" fillId="0" borderId="10" xfId="0" applyNumberFormat="1" applyFont="1" applyBorder="1" applyAlignment="1">
      <alignment/>
    </xf>
    <xf numFmtId="193" fontId="7" fillId="33" borderId="10" xfId="0" applyNumberFormat="1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63" fillId="33" borderId="10" xfId="0" applyNumberFormat="1" applyFont="1" applyFill="1" applyBorder="1" applyAlignment="1">
      <alignment/>
    </xf>
    <xf numFmtId="193" fontId="62" fillId="0" borderId="10" xfId="0" applyNumberFormat="1" applyFont="1" applyBorder="1" applyAlignment="1">
      <alignment/>
    </xf>
    <xf numFmtId="193" fontId="63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60" fillId="0" borderId="10" xfId="0" applyNumberFormat="1" applyFont="1" applyBorder="1" applyAlignment="1">
      <alignment/>
    </xf>
    <xf numFmtId="193" fontId="61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49" fontId="64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65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5" fillId="33" borderId="10" xfId="0" applyNumberFormat="1" applyFont="1" applyFill="1" applyBorder="1" applyAlignment="1">
      <alignment/>
    </xf>
    <xf numFmtId="193" fontId="65" fillId="33" borderId="10" xfId="0" applyNumberFormat="1" applyFont="1" applyFill="1" applyBorder="1" applyAlignment="1">
      <alignment/>
    </xf>
    <xf numFmtId="0" fontId="67" fillId="0" borderId="0" xfId="0" applyFont="1" applyAlignment="1">
      <alignment/>
    </xf>
    <xf numFmtId="49" fontId="64" fillId="33" borderId="10" xfId="0" applyNumberFormat="1" applyFont="1" applyFill="1" applyBorder="1" applyAlignment="1">
      <alignment/>
    </xf>
    <xf numFmtId="193" fontId="64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10" xfId="0" applyFont="1" applyBorder="1" applyAlignment="1">
      <alignment wrapText="1"/>
    </xf>
    <xf numFmtId="49" fontId="70" fillId="33" borderId="10" xfId="0" applyNumberFormat="1" applyFont="1" applyFill="1" applyBorder="1" applyAlignment="1">
      <alignment horizontal="center"/>
    </xf>
    <xf numFmtId="49" fontId="69" fillId="33" borderId="10" xfId="0" applyNumberFormat="1" applyFont="1" applyFill="1" applyBorder="1" applyAlignment="1">
      <alignment horizontal="center"/>
    </xf>
    <xf numFmtId="49" fontId="69" fillId="0" borderId="10" xfId="0" applyNumberFormat="1" applyFont="1" applyBorder="1" applyAlignment="1">
      <alignment/>
    </xf>
    <xf numFmtId="49" fontId="70" fillId="33" borderId="10" xfId="0" applyNumberFormat="1" applyFont="1" applyFill="1" applyBorder="1" applyAlignment="1">
      <alignment/>
    </xf>
    <xf numFmtId="193" fontId="70" fillId="33" borderId="10" xfId="0" applyNumberFormat="1" applyFont="1" applyFill="1" applyBorder="1" applyAlignment="1">
      <alignment/>
    </xf>
    <xf numFmtId="0" fontId="71" fillId="0" borderId="0" xfId="0" applyFont="1" applyAlignment="1">
      <alignment/>
    </xf>
    <xf numFmtId="0" fontId="69" fillId="33" borderId="10" xfId="0" applyFont="1" applyFill="1" applyBorder="1" applyAlignment="1">
      <alignment wrapText="1"/>
    </xf>
    <xf numFmtId="49" fontId="69" fillId="33" borderId="10" xfId="0" applyNumberFormat="1" applyFont="1" applyFill="1" applyBorder="1" applyAlignment="1">
      <alignment/>
    </xf>
    <xf numFmtId="0" fontId="71" fillId="33" borderId="0" xfId="0" applyFont="1" applyFill="1" applyAlignment="1">
      <alignment/>
    </xf>
    <xf numFmtId="0" fontId="10" fillId="0" borderId="0" xfId="0" applyFont="1" applyAlignment="1">
      <alignment/>
    </xf>
    <xf numFmtId="193" fontId="69" fillId="33" borderId="10" xfId="0" applyNumberFormat="1" applyFont="1" applyFill="1" applyBorder="1" applyAlignment="1">
      <alignment/>
    </xf>
    <xf numFmtId="193" fontId="1" fillId="0" borderId="0" xfId="0" applyNumberFormat="1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193" fontId="2" fillId="19" borderId="10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66" fillId="0" borderId="10" xfId="0" applyFont="1" applyBorder="1" applyAlignment="1">
      <alignment wrapText="1"/>
    </xf>
    <xf numFmtId="193" fontId="66" fillId="0" borderId="10" xfId="0" applyNumberFormat="1" applyFont="1" applyBorder="1" applyAlignment="1">
      <alignment/>
    </xf>
    <xf numFmtId="0" fontId="73" fillId="0" borderId="0" xfId="0" applyFont="1" applyAlignment="1">
      <alignment wrapText="1"/>
    </xf>
    <xf numFmtId="2" fontId="2" fillId="33" borderId="10" xfId="0" applyNumberFormat="1" applyFont="1" applyFill="1" applyBorder="1" applyAlignment="1">
      <alignment horizontal="right"/>
    </xf>
    <xf numFmtId="0" fontId="72" fillId="33" borderId="0" xfId="0" applyFont="1" applyFill="1" applyAlignment="1">
      <alignment/>
    </xf>
    <xf numFmtId="49" fontId="63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193" fontId="11" fillId="21" borderId="10" xfId="0" applyNumberFormat="1" applyFont="1" applyFill="1" applyBorder="1" applyAlignment="1">
      <alignment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193" fontId="62" fillId="33" borderId="10" xfId="0" applyNumberFormat="1" applyFont="1" applyFill="1" applyBorder="1" applyAlignment="1">
      <alignment/>
    </xf>
    <xf numFmtId="49" fontId="60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9" fillId="0" borderId="10" xfId="0" applyNumberFormat="1" applyFont="1" applyBorder="1" applyAlignment="1">
      <alignment horizontal="center"/>
    </xf>
    <xf numFmtId="193" fontId="69" fillId="0" borderId="10" xfId="0" applyNumberFormat="1" applyFont="1" applyBorder="1" applyAlignment="1">
      <alignment/>
    </xf>
    <xf numFmtId="49" fontId="61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wrapText="1"/>
    </xf>
    <xf numFmtId="49" fontId="61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 wrapText="1"/>
    </xf>
    <xf numFmtId="49" fontId="74" fillId="0" borderId="10" xfId="0" applyNumberFormat="1" applyFont="1" applyBorder="1" applyAlignment="1">
      <alignment horizontal="center"/>
    </xf>
    <xf numFmtId="49" fontId="74" fillId="0" borderId="10" xfId="0" applyNumberFormat="1" applyFont="1" applyBorder="1" applyAlignment="1">
      <alignment/>
    </xf>
    <xf numFmtId="193" fontId="74" fillId="0" borderId="10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49" fontId="14" fillId="0" borderId="1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3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9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2" fontId="60" fillId="0" borderId="10" xfId="0" applyNumberFormat="1" applyFont="1" applyBorder="1" applyAlignment="1">
      <alignment/>
    </xf>
    <xf numFmtId="2" fontId="74" fillId="0" borderId="10" xfId="0" applyNumberFormat="1" applyFont="1" applyBorder="1" applyAlignment="1">
      <alignment/>
    </xf>
    <xf numFmtId="2" fontId="6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2" fillId="33" borderId="10" xfId="0" applyNumberFormat="1" applyFont="1" applyFill="1" applyBorder="1" applyAlignment="1">
      <alignment/>
    </xf>
    <xf numFmtId="2" fontId="61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4" fillId="33" borderId="10" xfId="0" applyNumberFormat="1" applyFont="1" applyFill="1" applyBorder="1" applyAlignment="1">
      <alignment/>
    </xf>
    <xf numFmtId="2" fontId="65" fillId="33" borderId="10" xfId="0" applyNumberFormat="1" applyFont="1" applyFill="1" applyBorder="1" applyAlignment="1">
      <alignment/>
    </xf>
    <xf numFmtId="2" fontId="70" fillId="33" borderId="10" xfId="0" applyNumberFormat="1" applyFont="1" applyFill="1" applyBorder="1" applyAlignment="1">
      <alignment/>
    </xf>
    <xf numFmtId="2" fontId="66" fillId="0" borderId="10" xfId="0" applyNumberFormat="1" applyFont="1" applyBorder="1" applyAlignment="1">
      <alignment/>
    </xf>
    <xf numFmtId="2" fontId="69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75" fillId="33" borderId="0" xfId="0" applyFont="1" applyFill="1" applyAlignment="1">
      <alignment/>
    </xf>
    <xf numFmtId="49" fontId="0" fillId="0" borderId="11" xfId="0" applyNumberFormat="1" applyBorder="1" applyAlignment="1">
      <alignment horizontal="right"/>
    </xf>
    <xf numFmtId="0" fontId="9" fillId="33" borderId="0" xfId="0" applyFont="1" applyFill="1" applyAlignment="1">
      <alignment/>
    </xf>
    <xf numFmtId="49" fontId="0" fillId="33" borderId="0" xfId="0" applyNumberFormat="1" applyFill="1" applyAlignment="1">
      <alignment horizontal="center"/>
    </xf>
    <xf numFmtId="2" fontId="0" fillId="0" borderId="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11" fontId="0" fillId="33" borderId="0" xfId="0" applyNumberFormat="1" applyFont="1" applyFill="1" applyAlignment="1">
      <alignment horizontal="right" wrapText="1"/>
    </xf>
    <xf numFmtId="11" fontId="0" fillId="33" borderId="0" xfId="0" applyNumberFormat="1" applyFill="1" applyAlignment="1">
      <alignment horizontal="right" wrapText="1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2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93" fontId="1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9"/>
  <sheetViews>
    <sheetView tabSelected="1" zoomScale="90" zoomScaleNormal="90" zoomScalePageLayoutView="0" workbookViewId="0" topLeftCell="A1">
      <selection activeCell="O2" sqref="O2"/>
    </sheetView>
  </sheetViews>
  <sheetFormatPr defaultColWidth="9.140625" defaultRowHeight="12.75"/>
  <cols>
    <col min="1" max="1" width="48.7109375" style="0" customWidth="1"/>
    <col min="2" max="2" width="8.8515625" style="30" customWidth="1"/>
    <col min="3" max="3" width="7.140625" style="30" customWidth="1"/>
    <col min="4" max="4" width="6.8515625" style="30" customWidth="1"/>
    <col min="5" max="5" width="13.140625" style="1" customWidth="1"/>
    <col min="6" max="6" width="10.28125" style="1" customWidth="1"/>
    <col min="7" max="7" width="14.00390625" style="98" hidden="1" customWidth="1"/>
    <col min="8" max="8" width="14.7109375" style="162" customWidth="1"/>
    <col min="9" max="9" width="14.140625" style="162" customWidth="1"/>
    <col min="10" max="10" width="12.7109375" style="0" bestFit="1" customWidth="1"/>
  </cols>
  <sheetData>
    <row r="1" spans="1:9" ht="82.5" customHeight="1">
      <c r="A1" s="29"/>
      <c r="B1" s="166"/>
      <c r="C1" s="173" t="s">
        <v>488</v>
      </c>
      <c r="D1" s="174"/>
      <c r="E1" s="174"/>
      <c r="F1" s="174"/>
      <c r="G1" s="175"/>
      <c r="H1" s="175"/>
      <c r="I1" s="176"/>
    </row>
    <row r="2" spans="1:9" ht="59.25" customHeight="1">
      <c r="A2" s="171" t="s">
        <v>485</v>
      </c>
      <c r="B2" s="171"/>
      <c r="C2" s="171"/>
      <c r="D2" s="171"/>
      <c r="E2" s="171"/>
      <c r="F2" s="171"/>
      <c r="G2" s="172"/>
      <c r="H2" s="172"/>
      <c r="I2" s="172"/>
    </row>
    <row r="3" spans="6:9" ht="25.5" customHeight="1">
      <c r="F3" s="164"/>
      <c r="G3" s="123"/>
      <c r="H3" s="135"/>
      <c r="I3" s="167" t="s">
        <v>9</v>
      </c>
    </row>
    <row r="4" spans="1:9" ht="15.75" customHeight="1">
      <c r="A4" s="170" t="s">
        <v>0</v>
      </c>
      <c r="B4" s="168" t="s">
        <v>189</v>
      </c>
      <c r="C4" s="168" t="s">
        <v>190</v>
      </c>
      <c r="D4" s="168" t="s">
        <v>191</v>
      </c>
      <c r="E4" s="168" t="s">
        <v>7</v>
      </c>
      <c r="F4" s="168" t="s">
        <v>8</v>
      </c>
      <c r="G4" s="179" t="s">
        <v>401</v>
      </c>
      <c r="H4" s="177" t="s">
        <v>486</v>
      </c>
      <c r="I4" s="177" t="s">
        <v>487</v>
      </c>
    </row>
    <row r="5" spans="1:9" ht="32.25" customHeight="1">
      <c r="A5" s="170"/>
      <c r="B5" s="169"/>
      <c r="C5" s="169"/>
      <c r="D5" s="169"/>
      <c r="E5" s="169"/>
      <c r="F5" s="169"/>
      <c r="G5" s="178"/>
      <c r="H5" s="178"/>
      <c r="I5" s="178"/>
    </row>
    <row r="6" spans="1:9" s="29" customFormat="1" ht="48.75" customHeight="1">
      <c r="A6" s="99" t="s">
        <v>192</v>
      </c>
      <c r="B6" s="100" t="s">
        <v>193</v>
      </c>
      <c r="C6" s="100"/>
      <c r="D6" s="100"/>
      <c r="E6" s="101"/>
      <c r="F6" s="101"/>
      <c r="G6" s="102" t="e">
        <f>G7</f>
        <v>#REF!</v>
      </c>
      <c r="H6" s="136">
        <f>H7</f>
        <v>11626.4</v>
      </c>
      <c r="I6" s="136">
        <f>I7</f>
        <v>5449.600000000001</v>
      </c>
    </row>
    <row r="7" spans="1:9" ht="21" customHeight="1">
      <c r="A7" s="11" t="s">
        <v>194</v>
      </c>
      <c r="B7" s="40" t="s">
        <v>193</v>
      </c>
      <c r="C7" s="40" t="s">
        <v>195</v>
      </c>
      <c r="D7" s="40"/>
      <c r="E7" s="22"/>
      <c r="F7" s="22"/>
      <c r="G7" s="59" t="e">
        <f>G8+G14+G25</f>
        <v>#REF!</v>
      </c>
      <c r="H7" s="137">
        <f>H8+H14+H25</f>
        <v>11626.4</v>
      </c>
      <c r="I7" s="137">
        <f>I8+I14+I25</f>
        <v>5449.600000000001</v>
      </c>
    </row>
    <row r="8" spans="1:9" ht="50.25" customHeight="1">
      <c r="A8" s="41" t="s">
        <v>197</v>
      </c>
      <c r="B8" s="45" t="s">
        <v>193</v>
      </c>
      <c r="C8" s="45" t="s">
        <v>195</v>
      </c>
      <c r="D8" s="45" t="s">
        <v>196</v>
      </c>
      <c r="E8" s="46"/>
      <c r="F8" s="46"/>
      <c r="G8" s="60">
        <f aca="true" t="shared" si="0" ref="G8:I12">G9</f>
        <v>0</v>
      </c>
      <c r="H8" s="138">
        <f t="shared" si="0"/>
        <v>1741.5</v>
      </c>
      <c r="I8" s="138">
        <f t="shared" si="0"/>
        <v>795.48</v>
      </c>
    </row>
    <row r="9" spans="1:9" s="29" customFormat="1" ht="19.5" customHeight="1">
      <c r="A9" s="27" t="s">
        <v>126</v>
      </c>
      <c r="B9" s="36" t="s">
        <v>193</v>
      </c>
      <c r="C9" s="36" t="s">
        <v>195</v>
      </c>
      <c r="D9" s="36" t="s">
        <v>196</v>
      </c>
      <c r="E9" s="28" t="s">
        <v>22</v>
      </c>
      <c r="F9" s="28"/>
      <c r="G9" s="61">
        <f t="shared" si="0"/>
        <v>0</v>
      </c>
      <c r="H9" s="139">
        <f t="shared" si="0"/>
        <v>1741.5</v>
      </c>
      <c r="I9" s="139">
        <f t="shared" si="0"/>
        <v>795.48</v>
      </c>
    </row>
    <row r="10" spans="1:9" s="29" customFormat="1" ht="32.25" customHeight="1">
      <c r="A10" s="11" t="s">
        <v>3</v>
      </c>
      <c r="B10" s="40" t="s">
        <v>193</v>
      </c>
      <c r="C10" s="40" t="s">
        <v>195</v>
      </c>
      <c r="D10" s="40" t="s">
        <v>196</v>
      </c>
      <c r="E10" s="22" t="s">
        <v>111</v>
      </c>
      <c r="F10" s="22"/>
      <c r="G10" s="59">
        <f t="shared" si="0"/>
        <v>0</v>
      </c>
      <c r="H10" s="137">
        <f t="shared" si="0"/>
        <v>1741.5</v>
      </c>
      <c r="I10" s="137">
        <f t="shared" si="0"/>
        <v>795.48</v>
      </c>
    </row>
    <row r="11" spans="1:9" ht="50.25" customHeight="1">
      <c r="A11" s="12" t="s">
        <v>37</v>
      </c>
      <c r="B11" s="32" t="s">
        <v>193</v>
      </c>
      <c r="C11" s="32" t="s">
        <v>195</v>
      </c>
      <c r="D11" s="32" t="s">
        <v>196</v>
      </c>
      <c r="E11" s="13" t="s">
        <v>402</v>
      </c>
      <c r="F11" s="13"/>
      <c r="G11" s="62">
        <f t="shared" si="0"/>
        <v>0</v>
      </c>
      <c r="H11" s="140">
        <f t="shared" si="0"/>
        <v>1741.5</v>
      </c>
      <c r="I11" s="140">
        <f t="shared" si="0"/>
        <v>795.48</v>
      </c>
    </row>
    <row r="12" spans="1:9" ht="35.25" customHeight="1">
      <c r="A12" s="3" t="s">
        <v>113</v>
      </c>
      <c r="B12" s="33" t="s">
        <v>193</v>
      </c>
      <c r="C12" s="33" t="s">
        <v>195</v>
      </c>
      <c r="D12" s="33" t="s">
        <v>196</v>
      </c>
      <c r="E12" s="4" t="s">
        <v>112</v>
      </c>
      <c r="F12" s="4"/>
      <c r="G12" s="63">
        <f t="shared" si="0"/>
        <v>0</v>
      </c>
      <c r="H12" s="141">
        <f>H13</f>
        <v>1741.5</v>
      </c>
      <c r="I12" s="141">
        <f t="shared" si="0"/>
        <v>795.48</v>
      </c>
    </row>
    <row r="13" spans="1:9" ht="80.25" customHeight="1">
      <c r="A13" s="3" t="s">
        <v>11</v>
      </c>
      <c r="B13" s="33" t="s">
        <v>193</v>
      </c>
      <c r="C13" s="33" t="s">
        <v>195</v>
      </c>
      <c r="D13" s="33" t="s">
        <v>196</v>
      </c>
      <c r="E13" s="4" t="s">
        <v>112</v>
      </c>
      <c r="F13" s="4" t="s">
        <v>12</v>
      </c>
      <c r="G13" s="63"/>
      <c r="H13" s="141">
        <v>1741.5</v>
      </c>
      <c r="I13" s="141">
        <v>795.48</v>
      </c>
    </row>
    <row r="14" spans="1:9" s="103" customFormat="1" ht="66" customHeight="1">
      <c r="A14" s="86" t="s">
        <v>198</v>
      </c>
      <c r="B14" s="120" t="s">
        <v>193</v>
      </c>
      <c r="C14" s="120" t="s">
        <v>195</v>
      </c>
      <c r="D14" s="120" t="s">
        <v>199</v>
      </c>
      <c r="E14" s="89"/>
      <c r="F14" s="89"/>
      <c r="G14" s="121" t="e">
        <f aca="true" t="shared" si="1" ref="G14:I15">G15</f>
        <v>#REF!</v>
      </c>
      <c r="H14" s="142">
        <f t="shared" si="1"/>
        <v>9754.9</v>
      </c>
      <c r="I14" s="142">
        <f t="shared" si="1"/>
        <v>4592.320000000001</v>
      </c>
    </row>
    <row r="15" spans="1:9" s="29" customFormat="1" ht="19.5" customHeight="1">
      <c r="A15" s="27" t="s">
        <v>126</v>
      </c>
      <c r="B15" s="36" t="s">
        <v>193</v>
      </c>
      <c r="C15" s="36" t="s">
        <v>195</v>
      </c>
      <c r="D15" s="36" t="s">
        <v>199</v>
      </c>
      <c r="E15" s="28" t="s">
        <v>22</v>
      </c>
      <c r="F15" s="28"/>
      <c r="G15" s="61" t="e">
        <f t="shared" si="1"/>
        <v>#REF!</v>
      </c>
      <c r="H15" s="139">
        <f t="shared" si="1"/>
        <v>9754.9</v>
      </c>
      <c r="I15" s="139">
        <f t="shared" si="1"/>
        <v>4592.320000000001</v>
      </c>
    </row>
    <row r="16" spans="1:9" s="29" customFormat="1" ht="31.5" customHeight="1">
      <c r="A16" s="11" t="s">
        <v>3</v>
      </c>
      <c r="B16" s="40" t="s">
        <v>193</v>
      </c>
      <c r="C16" s="40" t="s">
        <v>195</v>
      </c>
      <c r="D16" s="40" t="s">
        <v>199</v>
      </c>
      <c r="E16" s="22" t="s">
        <v>111</v>
      </c>
      <c r="F16" s="22"/>
      <c r="G16" s="59" t="e">
        <f>G17+G22</f>
        <v>#REF!</v>
      </c>
      <c r="H16" s="137">
        <f>H17+H22</f>
        <v>9754.9</v>
      </c>
      <c r="I16" s="137">
        <f>I17+I22</f>
        <v>4592.320000000001</v>
      </c>
    </row>
    <row r="17" spans="1:9" ht="51" customHeight="1">
      <c r="A17" s="27" t="s">
        <v>26</v>
      </c>
      <c r="B17" s="36" t="s">
        <v>193</v>
      </c>
      <c r="C17" s="36" t="s">
        <v>195</v>
      </c>
      <c r="D17" s="36" t="s">
        <v>199</v>
      </c>
      <c r="E17" s="28" t="s">
        <v>400</v>
      </c>
      <c r="F17" s="28"/>
      <c r="G17" s="61">
        <f>G18</f>
        <v>0</v>
      </c>
      <c r="H17" s="139">
        <f>H18</f>
        <v>8183.9</v>
      </c>
      <c r="I17" s="139">
        <f>I18</f>
        <v>3864.8600000000006</v>
      </c>
    </row>
    <row r="18" spans="1:9" ht="37.5" customHeight="1">
      <c r="A18" s="25" t="s">
        <v>116</v>
      </c>
      <c r="B18" s="37" t="s">
        <v>193</v>
      </c>
      <c r="C18" s="37" t="s">
        <v>195</v>
      </c>
      <c r="D18" s="37" t="s">
        <v>199</v>
      </c>
      <c r="E18" s="26" t="s">
        <v>117</v>
      </c>
      <c r="F18" s="26"/>
      <c r="G18" s="65">
        <f>G19+G20+G21</f>
        <v>0</v>
      </c>
      <c r="H18" s="143">
        <f>H19+H20+H21</f>
        <v>8183.9</v>
      </c>
      <c r="I18" s="143">
        <f>I19+I20+I21</f>
        <v>3864.8600000000006</v>
      </c>
    </row>
    <row r="19" spans="1:9" ht="81.75" customHeight="1">
      <c r="A19" s="25" t="s">
        <v>11</v>
      </c>
      <c r="B19" s="37" t="s">
        <v>193</v>
      </c>
      <c r="C19" s="37" t="s">
        <v>195</v>
      </c>
      <c r="D19" s="37" t="s">
        <v>199</v>
      </c>
      <c r="E19" s="26" t="s">
        <v>117</v>
      </c>
      <c r="F19" s="26" t="s">
        <v>12</v>
      </c>
      <c r="G19" s="65">
        <v>-78</v>
      </c>
      <c r="H19" s="143">
        <v>6954.9</v>
      </c>
      <c r="I19" s="143">
        <v>3391.76</v>
      </c>
    </row>
    <row r="20" spans="1:9" ht="31.5">
      <c r="A20" s="3" t="s">
        <v>13</v>
      </c>
      <c r="B20" s="37" t="s">
        <v>193</v>
      </c>
      <c r="C20" s="37" t="s">
        <v>195</v>
      </c>
      <c r="D20" s="37" t="s">
        <v>199</v>
      </c>
      <c r="E20" s="26" t="s">
        <v>117</v>
      </c>
      <c r="F20" s="26" t="s">
        <v>14</v>
      </c>
      <c r="G20" s="65">
        <v>78</v>
      </c>
      <c r="H20" s="143">
        <v>1227</v>
      </c>
      <c r="I20" s="143">
        <v>472.97</v>
      </c>
    </row>
    <row r="21" spans="1:9" ht="24" customHeight="1">
      <c r="A21" s="25" t="s">
        <v>43</v>
      </c>
      <c r="B21" s="37" t="s">
        <v>193</v>
      </c>
      <c r="C21" s="37" t="s">
        <v>195</v>
      </c>
      <c r="D21" s="37" t="s">
        <v>199</v>
      </c>
      <c r="E21" s="26" t="s">
        <v>117</v>
      </c>
      <c r="F21" s="26" t="s">
        <v>15</v>
      </c>
      <c r="G21" s="65"/>
      <c r="H21" s="143">
        <v>2</v>
      </c>
      <c r="I21" s="143">
        <v>0.13</v>
      </c>
    </row>
    <row r="22" spans="1:9" ht="37.5" customHeight="1">
      <c r="A22" s="27" t="s">
        <v>28</v>
      </c>
      <c r="B22" s="36" t="s">
        <v>193</v>
      </c>
      <c r="C22" s="36" t="s">
        <v>195</v>
      </c>
      <c r="D22" s="36" t="s">
        <v>199</v>
      </c>
      <c r="E22" s="28" t="s">
        <v>403</v>
      </c>
      <c r="F22" s="28"/>
      <c r="G22" s="61" t="e">
        <f>G23</f>
        <v>#REF!</v>
      </c>
      <c r="H22" s="139">
        <f>H23</f>
        <v>1571</v>
      </c>
      <c r="I22" s="139">
        <f>I23</f>
        <v>727.46</v>
      </c>
    </row>
    <row r="23" spans="1:9" ht="22.5" customHeight="1">
      <c r="A23" s="25" t="s">
        <v>6</v>
      </c>
      <c r="B23" s="37" t="s">
        <v>193</v>
      </c>
      <c r="C23" s="37" t="s">
        <v>195</v>
      </c>
      <c r="D23" s="37" t="s">
        <v>199</v>
      </c>
      <c r="E23" s="26" t="s">
        <v>385</v>
      </c>
      <c r="F23" s="26"/>
      <c r="G23" s="65" t="e">
        <f>G24+#REF!</f>
        <v>#REF!</v>
      </c>
      <c r="H23" s="143">
        <f>H24</f>
        <v>1571</v>
      </c>
      <c r="I23" s="143">
        <f>I24</f>
        <v>727.46</v>
      </c>
    </row>
    <row r="24" spans="1:9" ht="82.5" customHeight="1">
      <c r="A24" s="25" t="s">
        <v>11</v>
      </c>
      <c r="B24" s="37" t="s">
        <v>193</v>
      </c>
      <c r="C24" s="37" t="s">
        <v>195</v>
      </c>
      <c r="D24" s="37" t="s">
        <v>199</v>
      </c>
      <c r="E24" s="26" t="s">
        <v>385</v>
      </c>
      <c r="F24" s="26" t="s">
        <v>12</v>
      </c>
      <c r="G24" s="65">
        <v>144</v>
      </c>
      <c r="H24" s="143">
        <v>1571</v>
      </c>
      <c r="I24" s="143">
        <v>727.46</v>
      </c>
    </row>
    <row r="25" spans="1:9" ht="34.5" customHeight="1">
      <c r="A25" s="44" t="s">
        <v>206</v>
      </c>
      <c r="B25" s="42" t="s">
        <v>193</v>
      </c>
      <c r="C25" s="42" t="s">
        <v>195</v>
      </c>
      <c r="D25" s="42" t="s">
        <v>207</v>
      </c>
      <c r="E25" s="43"/>
      <c r="F25" s="43"/>
      <c r="G25" s="66">
        <f>G26+G31</f>
        <v>30</v>
      </c>
      <c r="H25" s="144">
        <f>H26+H31</f>
        <v>130</v>
      </c>
      <c r="I25" s="144">
        <f>I26+I31</f>
        <v>61.8</v>
      </c>
    </row>
    <row r="26" spans="1:9" ht="21.75" customHeight="1">
      <c r="A26" s="27" t="s">
        <v>126</v>
      </c>
      <c r="B26" s="36" t="s">
        <v>193</v>
      </c>
      <c r="C26" s="36" t="s">
        <v>195</v>
      </c>
      <c r="D26" s="36" t="s">
        <v>207</v>
      </c>
      <c r="E26" s="28" t="s">
        <v>22</v>
      </c>
      <c r="F26" s="22"/>
      <c r="G26" s="59">
        <f aca="true" t="shared" si="2" ref="G26:I29">G27</f>
        <v>0</v>
      </c>
      <c r="H26" s="137">
        <f t="shared" si="2"/>
        <v>100</v>
      </c>
      <c r="I26" s="137">
        <f t="shared" si="2"/>
        <v>31.8</v>
      </c>
    </row>
    <row r="27" spans="1:9" ht="21.75" customHeight="1">
      <c r="A27" s="9" t="s">
        <v>119</v>
      </c>
      <c r="B27" s="36" t="s">
        <v>193</v>
      </c>
      <c r="C27" s="36" t="s">
        <v>195</v>
      </c>
      <c r="D27" s="36" t="s">
        <v>207</v>
      </c>
      <c r="E27" s="28" t="s">
        <v>120</v>
      </c>
      <c r="F27" s="22"/>
      <c r="G27" s="59">
        <f t="shared" si="2"/>
        <v>0</v>
      </c>
      <c r="H27" s="137">
        <f t="shared" si="2"/>
        <v>100</v>
      </c>
      <c r="I27" s="137">
        <f t="shared" si="2"/>
        <v>31.8</v>
      </c>
    </row>
    <row r="28" spans="1:9" ht="37.5" customHeight="1">
      <c r="A28" s="10" t="s">
        <v>121</v>
      </c>
      <c r="B28" s="40" t="s">
        <v>193</v>
      </c>
      <c r="C28" s="40" t="s">
        <v>195</v>
      </c>
      <c r="D28" s="40" t="s">
        <v>207</v>
      </c>
      <c r="E28" s="22" t="s">
        <v>123</v>
      </c>
      <c r="F28" s="22"/>
      <c r="G28" s="59">
        <f t="shared" si="2"/>
        <v>0</v>
      </c>
      <c r="H28" s="137">
        <f t="shared" si="2"/>
        <v>100</v>
      </c>
      <c r="I28" s="137">
        <f t="shared" si="2"/>
        <v>31.8</v>
      </c>
    </row>
    <row r="29" spans="1:9" ht="31.5" customHeight="1">
      <c r="A29" s="5" t="s">
        <v>122</v>
      </c>
      <c r="B29" s="37" t="s">
        <v>193</v>
      </c>
      <c r="C29" s="37" t="s">
        <v>195</v>
      </c>
      <c r="D29" s="37" t="s">
        <v>207</v>
      </c>
      <c r="E29" s="26" t="s">
        <v>123</v>
      </c>
      <c r="F29" s="26"/>
      <c r="G29" s="65">
        <f t="shared" si="2"/>
        <v>0</v>
      </c>
      <c r="H29" s="143">
        <f t="shared" si="2"/>
        <v>100</v>
      </c>
      <c r="I29" s="143">
        <f t="shared" si="2"/>
        <v>31.8</v>
      </c>
    </row>
    <row r="30" spans="1:9" ht="37.5" customHeight="1">
      <c r="A30" s="3" t="s">
        <v>13</v>
      </c>
      <c r="B30" s="37" t="s">
        <v>193</v>
      </c>
      <c r="C30" s="37" t="s">
        <v>195</v>
      </c>
      <c r="D30" s="37" t="s">
        <v>207</v>
      </c>
      <c r="E30" s="26" t="s">
        <v>123</v>
      </c>
      <c r="F30" s="26" t="s">
        <v>14</v>
      </c>
      <c r="G30" s="65"/>
      <c r="H30" s="143">
        <v>100</v>
      </c>
      <c r="I30" s="143">
        <v>31.8</v>
      </c>
    </row>
    <row r="31" spans="1:9" s="56" customFormat="1" ht="37.5" customHeight="1">
      <c r="A31" s="9" t="s">
        <v>254</v>
      </c>
      <c r="B31" s="40" t="s">
        <v>193</v>
      </c>
      <c r="C31" s="40" t="s">
        <v>195</v>
      </c>
      <c r="D31" s="40" t="s">
        <v>207</v>
      </c>
      <c r="E31" s="22" t="s">
        <v>261</v>
      </c>
      <c r="F31" s="22"/>
      <c r="G31" s="59">
        <f aca="true" t="shared" si="3" ref="G31:I32">G32</f>
        <v>30</v>
      </c>
      <c r="H31" s="137">
        <f t="shared" si="3"/>
        <v>30</v>
      </c>
      <c r="I31" s="137">
        <f t="shared" si="3"/>
        <v>30</v>
      </c>
    </row>
    <row r="32" spans="1:9" s="57" customFormat="1" ht="53.25" customHeight="1">
      <c r="A32" s="12" t="s">
        <v>257</v>
      </c>
      <c r="B32" s="36" t="s">
        <v>193</v>
      </c>
      <c r="C32" s="36" t="s">
        <v>195</v>
      </c>
      <c r="D32" s="36" t="s">
        <v>207</v>
      </c>
      <c r="E32" s="28" t="s">
        <v>264</v>
      </c>
      <c r="F32" s="28"/>
      <c r="G32" s="61">
        <f t="shared" si="3"/>
        <v>30</v>
      </c>
      <c r="H32" s="139">
        <f t="shared" si="3"/>
        <v>30</v>
      </c>
      <c r="I32" s="139">
        <f t="shared" si="3"/>
        <v>30</v>
      </c>
    </row>
    <row r="33" spans="1:9" s="2" customFormat="1" ht="24.75" customHeight="1">
      <c r="A33" s="3" t="s">
        <v>43</v>
      </c>
      <c r="B33" s="37" t="s">
        <v>193</v>
      </c>
      <c r="C33" s="37" t="s">
        <v>195</v>
      </c>
      <c r="D33" s="37" t="s">
        <v>207</v>
      </c>
      <c r="E33" s="26" t="s">
        <v>264</v>
      </c>
      <c r="F33" s="26" t="s">
        <v>15</v>
      </c>
      <c r="G33" s="65">
        <v>30</v>
      </c>
      <c r="H33" s="143">
        <v>30</v>
      </c>
      <c r="I33" s="143">
        <v>30</v>
      </c>
    </row>
    <row r="34" spans="1:9" s="29" customFormat="1" ht="37.5" customHeight="1">
      <c r="A34" s="99" t="s">
        <v>200</v>
      </c>
      <c r="B34" s="100" t="s">
        <v>201</v>
      </c>
      <c r="C34" s="100"/>
      <c r="D34" s="100"/>
      <c r="E34" s="101"/>
      <c r="F34" s="101"/>
      <c r="G34" s="102" t="e">
        <f>G35+G110+G132+G187+G218+G240+G297</f>
        <v>#REF!</v>
      </c>
      <c r="H34" s="136">
        <f>H35+H110+H132+H187+H218+H240+H297</f>
        <v>642586.74</v>
      </c>
      <c r="I34" s="136">
        <f>I35+I110+I132+I187+I218+I240+I297</f>
        <v>139354.86299999998</v>
      </c>
    </row>
    <row r="35" spans="1:9" s="29" customFormat="1" ht="18" customHeight="1">
      <c r="A35" s="11" t="s">
        <v>194</v>
      </c>
      <c r="B35" s="36" t="s">
        <v>201</v>
      </c>
      <c r="C35" s="36" t="s">
        <v>195</v>
      </c>
      <c r="D35" s="36"/>
      <c r="E35" s="28"/>
      <c r="F35" s="28"/>
      <c r="G35" s="61">
        <f>G36+G49+G54</f>
        <v>2312.48</v>
      </c>
      <c r="H35" s="139">
        <f>H36+H49+H54</f>
        <v>72625.23</v>
      </c>
      <c r="I35" s="139">
        <f>I36+I49+I54</f>
        <v>29444.922999999995</v>
      </c>
    </row>
    <row r="36" spans="1:9" s="29" customFormat="1" ht="78.75">
      <c r="A36" s="41" t="s">
        <v>202</v>
      </c>
      <c r="B36" s="42" t="s">
        <v>201</v>
      </c>
      <c r="C36" s="42" t="s">
        <v>195</v>
      </c>
      <c r="D36" s="42" t="s">
        <v>203</v>
      </c>
      <c r="E36" s="43"/>
      <c r="F36" s="43"/>
      <c r="G36" s="66">
        <f aca="true" t="shared" si="4" ref="G36:I37">G37</f>
        <v>499.99999999999994</v>
      </c>
      <c r="H36" s="144">
        <f t="shared" si="4"/>
        <v>59664.88</v>
      </c>
      <c r="I36" s="144">
        <f t="shared" si="4"/>
        <v>20950.959999999995</v>
      </c>
    </row>
    <row r="37" spans="1:9" ht="18.75" customHeight="1">
      <c r="A37" s="11" t="s">
        <v>110</v>
      </c>
      <c r="B37" s="40" t="s">
        <v>201</v>
      </c>
      <c r="C37" s="40" t="s">
        <v>195</v>
      </c>
      <c r="D37" s="40" t="s">
        <v>203</v>
      </c>
      <c r="E37" s="22" t="s">
        <v>23</v>
      </c>
      <c r="F37" s="22"/>
      <c r="G37" s="59">
        <f t="shared" si="4"/>
        <v>499.99999999999994</v>
      </c>
      <c r="H37" s="137">
        <f t="shared" si="4"/>
        <v>59664.88</v>
      </c>
      <c r="I37" s="137">
        <f t="shared" si="4"/>
        <v>20950.959999999995</v>
      </c>
    </row>
    <row r="38" spans="1:9" ht="30.75" customHeight="1">
      <c r="A38" s="11" t="s">
        <v>100</v>
      </c>
      <c r="B38" s="40" t="s">
        <v>201</v>
      </c>
      <c r="C38" s="40" t="s">
        <v>195</v>
      </c>
      <c r="D38" s="40" t="s">
        <v>203</v>
      </c>
      <c r="E38" s="22" t="s">
        <v>42</v>
      </c>
      <c r="F38" s="22"/>
      <c r="G38" s="59">
        <f>G39+G45</f>
        <v>499.99999999999994</v>
      </c>
      <c r="H38" s="137">
        <f>H39+H45</f>
        <v>59664.88</v>
      </c>
      <c r="I38" s="137">
        <f>I39+I45</f>
        <v>20950.959999999995</v>
      </c>
    </row>
    <row r="39" spans="1:9" ht="36" customHeight="1">
      <c r="A39" s="11" t="s">
        <v>40</v>
      </c>
      <c r="B39" s="31" t="s">
        <v>201</v>
      </c>
      <c r="C39" s="31" t="s">
        <v>195</v>
      </c>
      <c r="D39" s="31" t="s">
        <v>203</v>
      </c>
      <c r="E39" s="8" t="s">
        <v>74</v>
      </c>
      <c r="F39" s="8"/>
      <c r="G39" s="64">
        <f aca="true" t="shared" si="5" ref="G39:I40">G40</f>
        <v>499.99999999999994</v>
      </c>
      <c r="H39" s="145">
        <f t="shared" si="5"/>
        <v>57974.88</v>
      </c>
      <c r="I39" s="145">
        <f t="shared" si="5"/>
        <v>20297.549999999996</v>
      </c>
    </row>
    <row r="40" spans="1:9" ht="51.75" customHeight="1">
      <c r="A40" s="12" t="s">
        <v>46</v>
      </c>
      <c r="B40" s="32" t="s">
        <v>201</v>
      </c>
      <c r="C40" s="32" t="s">
        <v>195</v>
      </c>
      <c r="D40" s="32" t="s">
        <v>203</v>
      </c>
      <c r="E40" s="13" t="s">
        <v>404</v>
      </c>
      <c r="F40" s="13"/>
      <c r="G40" s="62">
        <f t="shared" si="5"/>
        <v>499.99999999999994</v>
      </c>
      <c r="H40" s="140">
        <f t="shared" si="5"/>
        <v>57974.88</v>
      </c>
      <c r="I40" s="140">
        <f t="shared" si="5"/>
        <v>20297.549999999996</v>
      </c>
    </row>
    <row r="41" spans="1:9" ht="37.5" customHeight="1">
      <c r="A41" s="3" t="s">
        <v>41</v>
      </c>
      <c r="B41" s="33" t="s">
        <v>201</v>
      </c>
      <c r="C41" s="33" t="s">
        <v>195</v>
      </c>
      <c r="D41" s="33" t="s">
        <v>203</v>
      </c>
      <c r="E41" s="4" t="s">
        <v>75</v>
      </c>
      <c r="F41" s="4"/>
      <c r="G41" s="63">
        <f>G42+G43+G44</f>
        <v>499.99999999999994</v>
      </c>
      <c r="H41" s="141">
        <f>H42+H43+H44</f>
        <v>57974.88</v>
      </c>
      <c r="I41" s="141">
        <f>I42+I43+I44</f>
        <v>20297.549999999996</v>
      </c>
    </row>
    <row r="42" spans="1:9" ht="82.5" customHeight="1">
      <c r="A42" s="3" t="s">
        <v>11</v>
      </c>
      <c r="B42" s="33" t="s">
        <v>201</v>
      </c>
      <c r="C42" s="33" t="s">
        <v>195</v>
      </c>
      <c r="D42" s="33" t="s">
        <v>203</v>
      </c>
      <c r="E42" s="4" t="s">
        <v>75</v>
      </c>
      <c r="F42" s="4" t="s">
        <v>12</v>
      </c>
      <c r="G42" s="63">
        <v>-47</v>
      </c>
      <c r="H42" s="141">
        <v>52038.4</v>
      </c>
      <c r="I42" s="141">
        <v>18802.26</v>
      </c>
    </row>
    <row r="43" spans="1:9" ht="36.75" customHeight="1">
      <c r="A43" s="3" t="s">
        <v>13</v>
      </c>
      <c r="B43" s="33" t="s">
        <v>201</v>
      </c>
      <c r="C43" s="33" t="s">
        <v>195</v>
      </c>
      <c r="D43" s="33" t="s">
        <v>203</v>
      </c>
      <c r="E43" s="4" t="s">
        <v>75</v>
      </c>
      <c r="F43" s="4" t="s">
        <v>14</v>
      </c>
      <c r="G43" s="63">
        <f>44.3+500</f>
        <v>544.3</v>
      </c>
      <c r="H43" s="141">
        <v>5663.81</v>
      </c>
      <c r="I43" s="141">
        <v>1448.53</v>
      </c>
    </row>
    <row r="44" spans="1:9" ht="23.25" customHeight="1">
      <c r="A44" s="3" t="s">
        <v>43</v>
      </c>
      <c r="B44" s="33" t="s">
        <v>201</v>
      </c>
      <c r="C44" s="33" t="s">
        <v>195</v>
      </c>
      <c r="D44" s="33" t="s">
        <v>203</v>
      </c>
      <c r="E44" s="4" t="s">
        <v>75</v>
      </c>
      <c r="F44" s="4" t="s">
        <v>15</v>
      </c>
      <c r="G44" s="63">
        <v>2.7</v>
      </c>
      <c r="H44" s="141">
        <v>272.67</v>
      </c>
      <c r="I44" s="141">
        <v>46.76</v>
      </c>
    </row>
    <row r="45" spans="1:9" ht="33.75" customHeight="1">
      <c r="A45" s="9" t="s">
        <v>45</v>
      </c>
      <c r="B45" s="31" t="s">
        <v>201</v>
      </c>
      <c r="C45" s="31" t="s">
        <v>195</v>
      </c>
      <c r="D45" s="31" t="s">
        <v>203</v>
      </c>
      <c r="E45" s="8" t="s">
        <v>76</v>
      </c>
      <c r="F45" s="8"/>
      <c r="G45" s="64">
        <f aca="true" t="shared" si="6" ref="G45:I47">G46</f>
        <v>0</v>
      </c>
      <c r="H45" s="145">
        <f t="shared" si="6"/>
        <v>1690</v>
      </c>
      <c r="I45" s="145">
        <f t="shared" si="6"/>
        <v>653.41</v>
      </c>
    </row>
    <row r="46" spans="1:9" ht="66.75" customHeight="1">
      <c r="A46" s="12" t="s">
        <v>38</v>
      </c>
      <c r="B46" s="32" t="s">
        <v>201</v>
      </c>
      <c r="C46" s="32" t="s">
        <v>195</v>
      </c>
      <c r="D46" s="32" t="s">
        <v>203</v>
      </c>
      <c r="E46" s="13" t="s">
        <v>77</v>
      </c>
      <c r="F46" s="13"/>
      <c r="G46" s="62">
        <f t="shared" si="6"/>
        <v>0</v>
      </c>
      <c r="H46" s="140">
        <f t="shared" si="6"/>
        <v>1690</v>
      </c>
      <c r="I46" s="140">
        <f t="shared" si="6"/>
        <v>653.41</v>
      </c>
    </row>
    <row r="47" spans="1:9" ht="36.75" customHeight="1">
      <c r="A47" s="3" t="s">
        <v>47</v>
      </c>
      <c r="B47" s="33" t="s">
        <v>201</v>
      </c>
      <c r="C47" s="33" t="s">
        <v>195</v>
      </c>
      <c r="D47" s="33" t="s">
        <v>203</v>
      </c>
      <c r="E47" s="4" t="s">
        <v>77</v>
      </c>
      <c r="F47" s="4"/>
      <c r="G47" s="63">
        <f t="shared" si="6"/>
        <v>0</v>
      </c>
      <c r="H47" s="141">
        <f t="shared" si="6"/>
        <v>1690</v>
      </c>
      <c r="I47" s="141">
        <f t="shared" si="6"/>
        <v>653.41</v>
      </c>
    </row>
    <row r="48" spans="1:9" ht="80.25" customHeight="1">
      <c r="A48" s="3" t="s">
        <v>44</v>
      </c>
      <c r="B48" s="33" t="s">
        <v>201</v>
      </c>
      <c r="C48" s="33" t="s">
        <v>195</v>
      </c>
      <c r="D48" s="33" t="s">
        <v>203</v>
      </c>
      <c r="E48" s="4" t="s">
        <v>77</v>
      </c>
      <c r="F48" s="4" t="s">
        <v>12</v>
      </c>
      <c r="G48" s="63"/>
      <c r="H48" s="141">
        <v>1690</v>
      </c>
      <c r="I48" s="141">
        <v>653.41</v>
      </c>
    </row>
    <row r="49" spans="1:9" ht="17.25" customHeight="1">
      <c r="A49" s="44" t="s">
        <v>205</v>
      </c>
      <c r="B49" s="45" t="s">
        <v>201</v>
      </c>
      <c r="C49" s="45" t="s">
        <v>195</v>
      </c>
      <c r="D49" s="45" t="s">
        <v>204</v>
      </c>
      <c r="E49" s="46"/>
      <c r="F49" s="46"/>
      <c r="G49" s="60">
        <f aca="true" t="shared" si="7" ref="G49:I52">G50</f>
        <v>0</v>
      </c>
      <c r="H49" s="138">
        <f t="shared" si="7"/>
        <v>14.3</v>
      </c>
      <c r="I49" s="138">
        <f t="shared" si="7"/>
        <v>0</v>
      </c>
    </row>
    <row r="50" spans="1:9" s="29" customFormat="1" ht="18.75" customHeight="1">
      <c r="A50" s="11" t="s">
        <v>126</v>
      </c>
      <c r="B50" s="40" t="s">
        <v>201</v>
      </c>
      <c r="C50" s="40" t="s">
        <v>195</v>
      </c>
      <c r="D50" s="40" t="s">
        <v>204</v>
      </c>
      <c r="E50" s="22" t="s">
        <v>22</v>
      </c>
      <c r="F50" s="22"/>
      <c r="G50" s="59">
        <f t="shared" si="7"/>
        <v>0</v>
      </c>
      <c r="H50" s="137">
        <f t="shared" si="7"/>
        <v>14.3</v>
      </c>
      <c r="I50" s="137">
        <f t="shared" si="7"/>
        <v>0</v>
      </c>
    </row>
    <row r="51" spans="1:9" ht="18.75" customHeight="1">
      <c r="A51" s="11" t="s">
        <v>106</v>
      </c>
      <c r="B51" s="40" t="s">
        <v>201</v>
      </c>
      <c r="C51" s="40" t="s">
        <v>195</v>
      </c>
      <c r="D51" s="40" t="s">
        <v>204</v>
      </c>
      <c r="E51" s="22" t="s">
        <v>120</v>
      </c>
      <c r="F51" s="22"/>
      <c r="G51" s="59">
        <f t="shared" si="7"/>
        <v>0</v>
      </c>
      <c r="H51" s="137">
        <f t="shared" si="7"/>
        <v>14.3</v>
      </c>
      <c r="I51" s="137">
        <f t="shared" si="7"/>
        <v>0</v>
      </c>
    </row>
    <row r="52" spans="1:9" ht="66.75" customHeight="1">
      <c r="A52" s="12" t="s">
        <v>406</v>
      </c>
      <c r="B52" s="39" t="s">
        <v>201</v>
      </c>
      <c r="C52" s="39" t="s">
        <v>195</v>
      </c>
      <c r="D52" s="39" t="s">
        <v>204</v>
      </c>
      <c r="E52" s="24" t="s">
        <v>405</v>
      </c>
      <c r="F52" s="24"/>
      <c r="G52" s="62">
        <f t="shared" si="7"/>
        <v>0</v>
      </c>
      <c r="H52" s="140">
        <f t="shared" si="7"/>
        <v>14.3</v>
      </c>
      <c r="I52" s="140">
        <f t="shared" si="7"/>
        <v>0</v>
      </c>
    </row>
    <row r="53" spans="1:9" ht="36.75" customHeight="1">
      <c r="A53" s="3" t="s">
        <v>13</v>
      </c>
      <c r="B53" s="38" t="s">
        <v>201</v>
      </c>
      <c r="C53" s="38" t="s">
        <v>195</v>
      </c>
      <c r="D53" s="38" t="s">
        <v>204</v>
      </c>
      <c r="E53" s="6" t="s">
        <v>405</v>
      </c>
      <c r="F53" s="6" t="s">
        <v>14</v>
      </c>
      <c r="G53" s="63"/>
      <c r="H53" s="141">
        <v>14.3</v>
      </c>
      <c r="I53" s="141">
        <v>0</v>
      </c>
    </row>
    <row r="54" spans="1:9" ht="22.5" customHeight="1">
      <c r="A54" s="44" t="s">
        <v>206</v>
      </c>
      <c r="B54" s="45" t="s">
        <v>201</v>
      </c>
      <c r="C54" s="45" t="s">
        <v>195</v>
      </c>
      <c r="D54" s="45" t="s">
        <v>207</v>
      </c>
      <c r="E54" s="46"/>
      <c r="F54" s="46"/>
      <c r="G54" s="60">
        <f>G55+G64+G79+G85+G89+G94+G107</f>
        <v>1812.48</v>
      </c>
      <c r="H54" s="138">
        <f>H55+H64+H79+H85+H89+H94+H107+H75</f>
        <v>12946.05</v>
      </c>
      <c r="I54" s="138">
        <f>I55+I64+I79+I85+I89+I94+I107+I75</f>
        <v>8493.963</v>
      </c>
    </row>
    <row r="55" spans="1:9" ht="21.75" customHeight="1">
      <c r="A55" s="11" t="s">
        <v>110</v>
      </c>
      <c r="B55" s="40" t="s">
        <v>201</v>
      </c>
      <c r="C55" s="40" t="s">
        <v>195</v>
      </c>
      <c r="D55" s="40" t="s">
        <v>207</v>
      </c>
      <c r="E55" s="22" t="s">
        <v>23</v>
      </c>
      <c r="F55" s="22"/>
      <c r="G55" s="59">
        <f aca="true" t="shared" si="8" ref="G55:I56">G56</f>
        <v>26</v>
      </c>
      <c r="H55" s="137">
        <f t="shared" si="8"/>
        <v>1386.08</v>
      </c>
      <c r="I55" s="137">
        <f t="shared" si="8"/>
        <v>1286.03</v>
      </c>
    </row>
    <row r="56" spans="1:9" ht="34.5" customHeight="1">
      <c r="A56" s="11" t="s">
        <v>100</v>
      </c>
      <c r="B56" s="40" t="s">
        <v>201</v>
      </c>
      <c r="C56" s="40" t="s">
        <v>195</v>
      </c>
      <c r="D56" s="40" t="s">
        <v>207</v>
      </c>
      <c r="E56" s="22" t="s">
        <v>42</v>
      </c>
      <c r="F56" s="22"/>
      <c r="G56" s="59">
        <f t="shared" si="8"/>
        <v>26</v>
      </c>
      <c r="H56" s="137">
        <f>H57</f>
        <v>1386.08</v>
      </c>
      <c r="I56" s="137">
        <f>I57</f>
        <v>1286.03</v>
      </c>
    </row>
    <row r="57" spans="1:9" ht="33" customHeight="1">
      <c r="A57" s="9" t="s">
        <v>45</v>
      </c>
      <c r="B57" s="31" t="s">
        <v>201</v>
      </c>
      <c r="C57" s="31" t="s">
        <v>195</v>
      </c>
      <c r="D57" s="31" t="s">
        <v>207</v>
      </c>
      <c r="E57" s="8" t="s">
        <v>76</v>
      </c>
      <c r="F57" s="8"/>
      <c r="G57" s="64">
        <f>G58+G61</f>
        <v>26</v>
      </c>
      <c r="H57" s="145">
        <f>H58+H61</f>
        <v>1386.08</v>
      </c>
      <c r="I57" s="145">
        <f>I58+I61</f>
        <v>1286.03</v>
      </c>
    </row>
    <row r="58" spans="1:9" ht="47.25" customHeight="1">
      <c r="A58" s="12" t="s">
        <v>24</v>
      </c>
      <c r="B58" s="32" t="s">
        <v>201</v>
      </c>
      <c r="C58" s="32" t="s">
        <v>195</v>
      </c>
      <c r="D58" s="32" t="s">
        <v>207</v>
      </c>
      <c r="E58" s="13" t="s">
        <v>78</v>
      </c>
      <c r="F58" s="13"/>
      <c r="G58" s="62">
        <f aca="true" t="shared" si="9" ref="G58:I59">G59</f>
        <v>0</v>
      </c>
      <c r="H58" s="140">
        <f t="shared" si="9"/>
        <v>100</v>
      </c>
      <c r="I58" s="140">
        <f t="shared" si="9"/>
        <v>0</v>
      </c>
    </row>
    <row r="59" spans="1:9" ht="48.75" customHeight="1">
      <c r="A59" s="3" t="s">
        <v>2</v>
      </c>
      <c r="B59" s="33" t="s">
        <v>201</v>
      </c>
      <c r="C59" s="33" t="s">
        <v>195</v>
      </c>
      <c r="D59" s="33" t="s">
        <v>207</v>
      </c>
      <c r="E59" s="4" t="s">
        <v>78</v>
      </c>
      <c r="F59" s="4"/>
      <c r="G59" s="63">
        <f t="shared" si="9"/>
        <v>0</v>
      </c>
      <c r="H59" s="141">
        <f t="shared" si="9"/>
        <v>100</v>
      </c>
      <c r="I59" s="141">
        <f t="shared" si="9"/>
        <v>0</v>
      </c>
    </row>
    <row r="60" spans="1:9" ht="36.75" customHeight="1">
      <c r="A60" s="3" t="s">
        <v>13</v>
      </c>
      <c r="B60" s="33" t="s">
        <v>201</v>
      </c>
      <c r="C60" s="33" t="s">
        <v>195</v>
      </c>
      <c r="D60" s="33" t="s">
        <v>207</v>
      </c>
      <c r="E60" s="4" t="s">
        <v>78</v>
      </c>
      <c r="F60" s="4" t="s">
        <v>14</v>
      </c>
      <c r="G60" s="63"/>
      <c r="H60" s="141">
        <v>100</v>
      </c>
      <c r="I60" s="141">
        <v>0</v>
      </c>
    </row>
    <row r="61" spans="1:9" s="57" customFormat="1" ht="36.75" customHeight="1">
      <c r="A61" s="12" t="s">
        <v>372</v>
      </c>
      <c r="B61" s="32" t="s">
        <v>201</v>
      </c>
      <c r="C61" s="32" t="s">
        <v>195</v>
      </c>
      <c r="D61" s="32" t="s">
        <v>207</v>
      </c>
      <c r="E61" s="13" t="s">
        <v>373</v>
      </c>
      <c r="F61" s="13"/>
      <c r="G61" s="62">
        <f>G62</f>
        <v>26</v>
      </c>
      <c r="H61" s="140">
        <f>H62+H63</f>
        <v>1286.08</v>
      </c>
      <c r="I61" s="140">
        <f>I62+I63</f>
        <v>1286.03</v>
      </c>
    </row>
    <row r="62" spans="1:9" ht="36.75" customHeight="1">
      <c r="A62" s="3" t="s">
        <v>13</v>
      </c>
      <c r="B62" s="33" t="s">
        <v>201</v>
      </c>
      <c r="C62" s="33" t="s">
        <v>195</v>
      </c>
      <c r="D62" s="33" t="s">
        <v>207</v>
      </c>
      <c r="E62" s="4" t="s">
        <v>373</v>
      </c>
      <c r="F62" s="4" t="s">
        <v>14</v>
      </c>
      <c r="G62" s="63">
        <v>26</v>
      </c>
      <c r="H62" s="141">
        <v>1260.08</v>
      </c>
      <c r="I62" s="141">
        <v>1260.08</v>
      </c>
    </row>
    <row r="63" spans="1:9" ht="24" customHeight="1">
      <c r="A63" s="3" t="s">
        <v>43</v>
      </c>
      <c r="B63" s="33" t="s">
        <v>201</v>
      </c>
      <c r="C63" s="33" t="s">
        <v>195</v>
      </c>
      <c r="D63" s="33" t="s">
        <v>207</v>
      </c>
      <c r="E63" s="4" t="s">
        <v>373</v>
      </c>
      <c r="F63" s="4" t="s">
        <v>15</v>
      </c>
      <c r="G63" s="63"/>
      <c r="H63" s="141">
        <v>26</v>
      </c>
      <c r="I63" s="141">
        <v>25.95</v>
      </c>
    </row>
    <row r="64" spans="1:9" ht="22.5" customHeight="1">
      <c r="A64" s="11" t="s">
        <v>80</v>
      </c>
      <c r="B64" s="40" t="s">
        <v>201</v>
      </c>
      <c r="C64" s="40" t="s">
        <v>195</v>
      </c>
      <c r="D64" s="40" t="s">
        <v>207</v>
      </c>
      <c r="E64" s="22" t="s">
        <v>17</v>
      </c>
      <c r="F64" s="22"/>
      <c r="G64" s="59">
        <f>G65</f>
        <v>21.2</v>
      </c>
      <c r="H64" s="137">
        <f>H65</f>
        <v>900.2</v>
      </c>
      <c r="I64" s="137">
        <f>I65</f>
        <v>302.75999999999993</v>
      </c>
    </row>
    <row r="65" spans="1:9" ht="35.25" customHeight="1">
      <c r="A65" s="11" t="s">
        <v>99</v>
      </c>
      <c r="B65" s="40" t="s">
        <v>201</v>
      </c>
      <c r="C65" s="40" t="s">
        <v>195</v>
      </c>
      <c r="D65" s="40" t="s">
        <v>207</v>
      </c>
      <c r="E65" s="22" t="s">
        <v>32</v>
      </c>
      <c r="F65" s="22"/>
      <c r="G65" s="59">
        <f>G66+G71</f>
        <v>21.2</v>
      </c>
      <c r="H65" s="137">
        <f>H66+H71</f>
        <v>900.2</v>
      </c>
      <c r="I65" s="137">
        <f>I66+I71</f>
        <v>302.75999999999993</v>
      </c>
    </row>
    <row r="66" spans="1:9" ht="54.75" customHeight="1">
      <c r="A66" s="16" t="s">
        <v>55</v>
      </c>
      <c r="B66" s="31" t="s">
        <v>201</v>
      </c>
      <c r="C66" s="31" t="s">
        <v>195</v>
      </c>
      <c r="D66" s="31" t="s">
        <v>207</v>
      </c>
      <c r="E66" s="8" t="s">
        <v>150</v>
      </c>
      <c r="F66" s="8"/>
      <c r="G66" s="64">
        <f>G68</f>
        <v>0</v>
      </c>
      <c r="H66" s="145">
        <f>H68</f>
        <v>879</v>
      </c>
      <c r="I66" s="145">
        <f>I68</f>
        <v>285.85999999999996</v>
      </c>
    </row>
    <row r="67" spans="1:9" ht="54.75" customHeight="1">
      <c r="A67" s="16" t="s">
        <v>408</v>
      </c>
      <c r="B67" s="31" t="s">
        <v>201</v>
      </c>
      <c r="C67" s="31" t="s">
        <v>195</v>
      </c>
      <c r="D67" s="31" t="s">
        <v>207</v>
      </c>
      <c r="E67" s="8" t="s">
        <v>409</v>
      </c>
      <c r="F67" s="8"/>
      <c r="G67" s="64">
        <f>G68</f>
        <v>0</v>
      </c>
      <c r="H67" s="145">
        <f>H68</f>
        <v>879</v>
      </c>
      <c r="I67" s="145">
        <f>I68</f>
        <v>285.85999999999996</v>
      </c>
    </row>
    <row r="68" spans="1:9" ht="36.75" customHeight="1">
      <c r="A68" s="3" t="s">
        <v>407</v>
      </c>
      <c r="B68" s="33" t="s">
        <v>201</v>
      </c>
      <c r="C68" s="33" t="s">
        <v>195</v>
      </c>
      <c r="D68" s="33" t="s">
        <v>207</v>
      </c>
      <c r="E68" s="4" t="s">
        <v>155</v>
      </c>
      <c r="F68" s="124"/>
      <c r="G68" s="63">
        <f>G69+G70</f>
        <v>0</v>
      </c>
      <c r="H68" s="141">
        <f>H69+H70</f>
        <v>879</v>
      </c>
      <c r="I68" s="141">
        <f>I69+I70</f>
        <v>285.85999999999996</v>
      </c>
    </row>
    <row r="69" spans="1:9" ht="77.25" customHeight="1">
      <c r="A69" s="3" t="s">
        <v>11</v>
      </c>
      <c r="B69" s="35" t="s">
        <v>201</v>
      </c>
      <c r="C69" s="35" t="s">
        <v>195</v>
      </c>
      <c r="D69" s="35" t="s">
        <v>207</v>
      </c>
      <c r="E69" s="19" t="s">
        <v>155</v>
      </c>
      <c r="F69" s="19" t="s">
        <v>12</v>
      </c>
      <c r="G69" s="67"/>
      <c r="H69" s="146">
        <v>545</v>
      </c>
      <c r="I69" s="146">
        <v>284.65</v>
      </c>
    </row>
    <row r="70" spans="1:9" ht="32.25" customHeight="1">
      <c r="A70" s="3" t="s">
        <v>13</v>
      </c>
      <c r="B70" s="35" t="s">
        <v>201</v>
      </c>
      <c r="C70" s="35" t="s">
        <v>195</v>
      </c>
      <c r="D70" s="35" t="s">
        <v>207</v>
      </c>
      <c r="E70" s="19" t="s">
        <v>155</v>
      </c>
      <c r="F70" s="19" t="s">
        <v>14</v>
      </c>
      <c r="G70" s="67"/>
      <c r="H70" s="146">
        <v>334</v>
      </c>
      <c r="I70" s="146">
        <v>1.21</v>
      </c>
    </row>
    <row r="71" spans="1:9" s="56" customFormat="1" ht="32.25" customHeight="1">
      <c r="A71" s="16" t="s">
        <v>45</v>
      </c>
      <c r="B71" s="34" t="s">
        <v>201</v>
      </c>
      <c r="C71" s="34" t="s">
        <v>195</v>
      </c>
      <c r="D71" s="34" t="s">
        <v>207</v>
      </c>
      <c r="E71" s="20" t="s">
        <v>167</v>
      </c>
      <c r="F71" s="20"/>
      <c r="G71" s="71">
        <f aca="true" t="shared" si="10" ref="G71:I73">G72</f>
        <v>21.2</v>
      </c>
      <c r="H71" s="147">
        <f t="shared" si="10"/>
        <v>21.2</v>
      </c>
      <c r="I71" s="147">
        <f t="shared" si="10"/>
        <v>16.9</v>
      </c>
    </row>
    <row r="72" spans="1:9" ht="32.25" customHeight="1">
      <c r="A72" s="18" t="s">
        <v>66</v>
      </c>
      <c r="B72" s="130" t="s">
        <v>201</v>
      </c>
      <c r="C72" s="130" t="s">
        <v>195</v>
      </c>
      <c r="D72" s="130" t="s">
        <v>207</v>
      </c>
      <c r="E72" s="131" t="s">
        <v>168</v>
      </c>
      <c r="F72" s="131"/>
      <c r="G72" s="132">
        <f t="shared" si="10"/>
        <v>21.2</v>
      </c>
      <c r="H72" s="148">
        <f t="shared" si="10"/>
        <v>21.2</v>
      </c>
      <c r="I72" s="148">
        <f t="shared" si="10"/>
        <v>16.9</v>
      </c>
    </row>
    <row r="73" spans="1:9" ht="32.25" customHeight="1">
      <c r="A73" s="21" t="s">
        <v>67</v>
      </c>
      <c r="B73" s="35" t="s">
        <v>201</v>
      </c>
      <c r="C73" s="35" t="s">
        <v>195</v>
      </c>
      <c r="D73" s="35" t="s">
        <v>207</v>
      </c>
      <c r="E73" s="19" t="s">
        <v>169</v>
      </c>
      <c r="F73" s="19"/>
      <c r="G73" s="67">
        <f t="shared" si="10"/>
        <v>21.2</v>
      </c>
      <c r="H73" s="146">
        <f t="shared" si="10"/>
        <v>21.2</v>
      </c>
      <c r="I73" s="146">
        <f t="shared" si="10"/>
        <v>16.9</v>
      </c>
    </row>
    <row r="74" spans="1:9" ht="32.25" customHeight="1">
      <c r="A74" s="21" t="s">
        <v>13</v>
      </c>
      <c r="B74" s="35" t="s">
        <v>201</v>
      </c>
      <c r="C74" s="35" t="s">
        <v>195</v>
      </c>
      <c r="D74" s="35" t="s">
        <v>207</v>
      </c>
      <c r="E74" s="19" t="s">
        <v>169</v>
      </c>
      <c r="F74" s="19" t="s">
        <v>14</v>
      </c>
      <c r="G74" s="67">
        <v>21.2</v>
      </c>
      <c r="H74" s="146">
        <v>21.2</v>
      </c>
      <c r="I74" s="146">
        <v>16.9</v>
      </c>
    </row>
    <row r="75" spans="1:9" s="56" customFormat="1" ht="32.25" customHeight="1">
      <c r="A75" s="9" t="s">
        <v>365</v>
      </c>
      <c r="B75" s="31" t="s">
        <v>201</v>
      </c>
      <c r="C75" s="31" t="s">
        <v>195</v>
      </c>
      <c r="D75" s="31" t="s">
        <v>207</v>
      </c>
      <c r="E75" s="8" t="s">
        <v>366</v>
      </c>
      <c r="F75" s="20"/>
      <c r="G75" s="71"/>
      <c r="H75" s="147">
        <f aca="true" t="shared" si="11" ref="H75:I77">H76</f>
        <v>0.22</v>
      </c>
      <c r="I75" s="147">
        <f t="shared" si="11"/>
        <v>0</v>
      </c>
    </row>
    <row r="76" spans="1:9" ht="32.25" customHeight="1">
      <c r="A76" s="9" t="s">
        <v>106</v>
      </c>
      <c r="B76" s="31" t="s">
        <v>201</v>
      </c>
      <c r="C76" s="31" t="s">
        <v>195</v>
      </c>
      <c r="D76" s="31" t="s">
        <v>207</v>
      </c>
      <c r="E76" s="20" t="s">
        <v>217</v>
      </c>
      <c r="F76" s="19"/>
      <c r="G76" s="67"/>
      <c r="H76" s="146">
        <f t="shared" si="11"/>
        <v>0.22</v>
      </c>
      <c r="I76" s="146">
        <f t="shared" si="11"/>
        <v>0</v>
      </c>
    </row>
    <row r="77" spans="1:9" s="57" customFormat="1" ht="66" customHeight="1">
      <c r="A77" s="27" t="s">
        <v>418</v>
      </c>
      <c r="B77" s="36" t="s">
        <v>201</v>
      </c>
      <c r="C77" s="36" t="s">
        <v>195</v>
      </c>
      <c r="D77" s="36" t="s">
        <v>207</v>
      </c>
      <c r="E77" s="28" t="s">
        <v>417</v>
      </c>
      <c r="F77" s="128"/>
      <c r="G77" s="72"/>
      <c r="H77" s="154">
        <f t="shared" si="11"/>
        <v>0.22</v>
      </c>
      <c r="I77" s="154">
        <f t="shared" si="11"/>
        <v>0</v>
      </c>
    </row>
    <row r="78" spans="1:9" ht="41.25" customHeight="1">
      <c r="A78" s="25" t="s">
        <v>13</v>
      </c>
      <c r="B78" s="37" t="s">
        <v>201</v>
      </c>
      <c r="C78" s="37" t="s">
        <v>195</v>
      </c>
      <c r="D78" s="37" t="s">
        <v>207</v>
      </c>
      <c r="E78" s="26" t="s">
        <v>417</v>
      </c>
      <c r="F78" s="26" t="s">
        <v>14</v>
      </c>
      <c r="G78" s="67"/>
      <c r="H78" s="146">
        <v>0.22</v>
      </c>
      <c r="I78" s="146">
        <v>0</v>
      </c>
    </row>
    <row r="79" spans="1:9" ht="21.75" customHeight="1">
      <c r="A79" s="11" t="s">
        <v>126</v>
      </c>
      <c r="B79" s="40" t="s">
        <v>201</v>
      </c>
      <c r="C79" s="40" t="s">
        <v>195</v>
      </c>
      <c r="D79" s="40" t="s">
        <v>207</v>
      </c>
      <c r="E79" s="22" t="s">
        <v>22</v>
      </c>
      <c r="F79" s="22"/>
      <c r="G79" s="59">
        <f aca="true" t="shared" si="12" ref="G79:I81">G80</f>
        <v>0</v>
      </c>
      <c r="H79" s="137">
        <f t="shared" si="12"/>
        <v>901.3</v>
      </c>
      <c r="I79" s="137">
        <f t="shared" si="12"/>
        <v>397.63</v>
      </c>
    </row>
    <row r="80" spans="1:9" ht="33.75" customHeight="1">
      <c r="A80" s="11" t="s">
        <v>3</v>
      </c>
      <c r="B80" s="40" t="s">
        <v>201</v>
      </c>
      <c r="C80" s="40" t="s">
        <v>195</v>
      </c>
      <c r="D80" s="40" t="s">
        <v>207</v>
      </c>
      <c r="E80" s="22" t="s">
        <v>111</v>
      </c>
      <c r="F80" s="22"/>
      <c r="G80" s="59">
        <f t="shared" si="12"/>
        <v>0</v>
      </c>
      <c r="H80" s="137">
        <f t="shared" si="12"/>
        <v>901.3</v>
      </c>
      <c r="I80" s="137">
        <f t="shared" si="12"/>
        <v>397.63</v>
      </c>
    </row>
    <row r="81" spans="1:9" ht="65.25" customHeight="1">
      <c r="A81" s="12" t="s">
        <v>114</v>
      </c>
      <c r="B81" s="32" t="s">
        <v>201</v>
      </c>
      <c r="C81" s="32" t="s">
        <v>195</v>
      </c>
      <c r="D81" s="32" t="s">
        <v>207</v>
      </c>
      <c r="E81" s="13" t="s">
        <v>118</v>
      </c>
      <c r="F81" s="13"/>
      <c r="G81" s="62">
        <f t="shared" si="12"/>
        <v>0</v>
      </c>
      <c r="H81" s="140">
        <f t="shared" si="12"/>
        <v>901.3</v>
      </c>
      <c r="I81" s="140">
        <f t="shared" si="12"/>
        <v>397.63</v>
      </c>
    </row>
    <row r="82" spans="1:9" ht="33.75" customHeight="1">
      <c r="A82" s="12" t="s">
        <v>410</v>
      </c>
      <c r="B82" s="32" t="s">
        <v>201</v>
      </c>
      <c r="C82" s="32" t="s">
        <v>195</v>
      </c>
      <c r="D82" s="32" t="s">
        <v>207</v>
      </c>
      <c r="E82" s="13" t="s">
        <v>115</v>
      </c>
      <c r="F82" s="13"/>
      <c r="G82" s="62">
        <f>G83+G84</f>
        <v>0</v>
      </c>
      <c r="H82" s="140">
        <f>H83+H84</f>
        <v>901.3</v>
      </c>
      <c r="I82" s="140">
        <f>I83+I84</f>
        <v>397.63</v>
      </c>
    </row>
    <row r="83" spans="1:9" ht="79.5" customHeight="1">
      <c r="A83" s="3" t="s">
        <v>11</v>
      </c>
      <c r="B83" s="33" t="s">
        <v>201</v>
      </c>
      <c r="C83" s="33" t="s">
        <v>195</v>
      </c>
      <c r="D83" s="33" t="s">
        <v>207</v>
      </c>
      <c r="E83" s="4" t="s">
        <v>115</v>
      </c>
      <c r="F83" s="4" t="s">
        <v>12</v>
      </c>
      <c r="G83" s="63"/>
      <c r="H83" s="143">
        <v>851.3</v>
      </c>
      <c r="I83" s="143">
        <v>397.63</v>
      </c>
    </row>
    <row r="84" spans="1:9" ht="36.75" customHeight="1">
      <c r="A84" s="3" t="s">
        <v>13</v>
      </c>
      <c r="B84" s="33" t="s">
        <v>201</v>
      </c>
      <c r="C84" s="33" t="s">
        <v>195</v>
      </c>
      <c r="D84" s="33" t="s">
        <v>207</v>
      </c>
      <c r="E84" s="4" t="s">
        <v>115</v>
      </c>
      <c r="F84" s="4" t="s">
        <v>14</v>
      </c>
      <c r="G84" s="63"/>
      <c r="H84" s="143">
        <v>50</v>
      </c>
      <c r="I84" s="143">
        <v>0</v>
      </c>
    </row>
    <row r="85" spans="1:9" ht="22.5" customHeight="1">
      <c r="A85" s="9" t="s">
        <v>119</v>
      </c>
      <c r="B85" s="31" t="s">
        <v>201</v>
      </c>
      <c r="C85" s="31" t="s">
        <v>195</v>
      </c>
      <c r="D85" s="31" t="s">
        <v>207</v>
      </c>
      <c r="E85" s="8" t="s">
        <v>120</v>
      </c>
      <c r="F85" s="8"/>
      <c r="G85" s="64">
        <f aca="true" t="shared" si="13" ref="G85:I87">G86</f>
        <v>0</v>
      </c>
      <c r="H85" s="145">
        <f t="shared" si="13"/>
        <v>150</v>
      </c>
      <c r="I85" s="145">
        <f t="shared" si="13"/>
        <v>0</v>
      </c>
    </row>
    <row r="86" spans="1:9" ht="36.75" customHeight="1">
      <c r="A86" s="10" t="s">
        <v>121</v>
      </c>
      <c r="B86" s="31" t="s">
        <v>201</v>
      </c>
      <c r="C86" s="31" t="s">
        <v>195</v>
      </c>
      <c r="D86" s="31" t="s">
        <v>207</v>
      </c>
      <c r="E86" s="8" t="s">
        <v>123</v>
      </c>
      <c r="F86" s="8"/>
      <c r="G86" s="64">
        <f t="shared" si="13"/>
        <v>0</v>
      </c>
      <c r="H86" s="145">
        <f t="shared" si="13"/>
        <v>150</v>
      </c>
      <c r="I86" s="145">
        <f t="shared" si="13"/>
        <v>0</v>
      </c>
    </row>
    <row r="87" spans="1:9" ht="22.5" customHeight="1">
      <c r="A87" s="5" t="s">
        <v>122</v>
      </c>
      <c r="B87" s="33" t="s">
        <v>201</v>
      </c>
      <c r="C87" s="33" t="s">
        <v>195</v>
      </c>
      <c r="D87" s="33" t="s">
        <v>207</v>
      </c>
      <c r="E87" s="4" t="s">
        <v>123</v>
      </c>
      <c r="F87" s="4"/>
      <c r="G87" s="63">
        <f t="shared" si="13"/>
        <v>0</v>
      </c>
      <c r="H87" s="141">
        <f>H88</f>
        <v>150</v>
      </c>
      <c r="I87" s="141">
        <f t="shared" si="13"/>
        <v>0</v>
      </c>
    </row>
    <row r="88" spans="1:9" ht="36.75" customHeight="1">
      <c r="A88" s="3" t="s">
        <v>13</v>
      </c>
      <c r="B88" s="33" t="s">
        <v>201</v>
      </c>
      <c r="C88" s="33" t="s">
        <v>195</v>
      </c>
      <c r="D88" s="33" t="s">
        <v>207</v>
      </c>
      <c r="E88" s="4" t="s">
        <v>123</v>
      </c>
      <c r="F88" s="4" t="s">
        <v>14</v>
      </c>
      <c r="G88" s="63"/>
      <c r="H88" s="141">
        <v>150</v>
      </c>
      <c r="I88" s="141">
        <v>0</v>
      </c>
    </row>
    <row r="89" spans="1:9" ht="19.5" customHeight="1">
      <c r="A89" s="27" t="s">
        <v>131</v>
      </c>
      <c r="B89" s="36" t="s">
        <v>201</v>
      </c>
      <c r="C89" s="36" t="s">
        <v>195</v>
      </c>
      <c r="D89" s="36" t="s">
        <v>207</v>
      </c>
      <c r="E89" s="28" t="s">
        <v>30</v>
      </c>
      <c r="F89" s="28"/>
      <c r="G89" s="61">
        <f aca="true" t="shared" si="14" ref="G89:I92">G90</f>
        <v>0</v>
      </c>
      <c r="H89" s="139">
        <f t="shared" si="14"/>
        <v>2346</v>
      </c>
      <c r="I89" s="139">
        <f t="shared" si="14"/>
        <v>381.02</v>
      </c>
    </row>
    <row r="90" spans="1:9" ht="25.5" customHeight="1">
      <c r="A90" s="11" t="s">
        <v>29</v>
      </c>
      <c r="B90" s="40" t="s">
        <v>201</v>
      </c>
      <c r="C90" s="40" t="s">
        <v>195</v>
      </c>
      <c r="D90" s="40" t="s">
        <v>207</v>
      </c>
      <c r="E90" s="22" t="s">
        <v>132</v>
      </c>
      <c r="F90" s="22"/>
      <c r="G90" s="59">
        <f t="shared" si="14"/>
        <v>0</v>
      </c>
      <c r="H90" s="137">
        <f t="shared" si="14"/>
        <v>2346</v>
      </c>
      <c r="I90" s="137">
        <f t="shared" si="14"/>
        <v>381.02</v>
      </c>
    </row>
    <row r="91" spans="1:9" ht="50.25" customHeight="1">
      <c r="A91" s="27" t="s">
        <v>39</v>
      </c>
      <c r="B91" s="36" t="s">
        <v>201</v>
      </c>
      <c r="C91" s="36" t="s">
        <v>195</v>
      </c>
      <c r="D91" s="36" t="s">
        <v>207</v>
      </c>
      <c r="E91" s="28" t="s">
        <v>134</v>
      </c>
      <c r="F91" s="28"/>
      <c r="G91" s="61">
        <f t="shared" si="14"/>
        <v>0</v>
      </c>
      <c r="H91" s="139">
        <f t="shared" si="14"/>
        <v>2346</v>
      </c>
      <c r="I91" s="139">
        <f t="shared" si="14"/>
        <v>381.02</v>
      </c>
    </row>
    <row r="92" spans="1:9" ht="80.25" customHeight="1">
      <c r="A92" s="25" t="s">
        <v>31</v>
      </c>
      <c r="B92" s="37" t="s">
        <v>201</v>
      </c>
      <c r="C92" s="37" t="s">
        <v>195</v>
      </c>
      <c r="D92" s="37" t="s">
        <v>207</v>
      </c>
      <c r="E92" s="26" t="s">
        <v>135</v>
      </c>
      <c r="F92" s="26"/>
      <c r="G92" s="65">
        <f t="shared" si="14"/>
        <v>0</v>
      </c>
      <c r="H92" s="143">
        <f t="shared" si="14"/>
        <v>2346</v>
      </c>
      <c r="I92" s="143">
        <f t="shared" si="14"/>
        <v>381.02</v>
      </c>
    </row>
    <row r="93" spans="1:9" ht="37.5" customHeight="1">
      <c r="A93" s="25" t="s">
        <v>13</v>
      </c>
      <c r="B93" s="37" t="s">
        <v>201</v>
      </c>
      <c r="C93" s="37" t="s">
        <v>195</v>
      </c>
      <c r="D93" s="37" t="s">
        <v>207</v>
      </c>
      <c r="E93" s="26" t="s">
        <v>135</v>
      </c>
      <c r="F93" s="26" t="s">
        <v>14</v>
      </c>
      <c r="G93" s="65"/>
      <c r="H93" s="143">
        <v>2346</v>
      </c>
      <c r="I93" s="143">
        <v>381.02</v>
      </c>
    </row>
    <row r="94" spans="1:9" ht="15.75">
      <c r="A94" s="11" t="s">
        <v>188</v>
      </c>
      <c r="B94" s="40" t="s">
        <v>201</v>
      </c>
      <c r="C94" s="40" t="s">
        <v>195</v>
      </c>
      <c r="D94" s="40" t="s">
        <v>207</v>
      </c>
      <c r="E94" s="22" t="s">
        <v>36</v>
      </c>
      <c r="F94" s="22"/>
      <c r="G94" s="59">
        <f>G95+G103</f>
        <v>0</v>
      </c>
      <c r="H94" s="137">
        <f>H95+H103</f>
        <v>1550</v>
      </c>
      <c r="I94" s="137">
        <f>I95+I103</f>
        <v>414.273</v>
      </c>
    </row>
    <row r="95" spans="1:9" ht="51.75" customHeight="1">
      <c r="A95" s="11" t="s">
        <v>133</v>
      </c>
      <c r="B95" s="32" t="s">
        <v>201</v>
      </c>
      <c r="C95" s="32" t="s">
        <v>195</v>
      </c>
      <c r="D95" s="32" t="s">
        <v>207</v>
      </c>
      <c r="E95" s="13" t="s">
        <v>173</v>
      </c>
      <c r="F95" s="13"/>
      <c r="G95" s="62">
        <f>G96</f>
        <v>0</v>
      </c>
      <c r="H95" s="140">
        <f>H96</f>
        <v>1300</v>
      </c>
      <c r="I95" s="140">
        <f>I96</f>
        <v>414.273</v>
      </c>
    </row>
    <row r="96" spans="1:9" ht="100.5" customHeight="1">
      <c r="A96" s="9" t="s">
        <v>139</v>
      </c>
      <c r="B96" s="31" t="s">
        <v>201</v>
      </c>
      <c r="C96" s="31" t="s">
        <v>195</v>
      </c>
      <c r="D96" s="31" t="s">
        <v>207</v>
      </c>
      <c r="E96" s="8" t="s">
        <v>176</v>
      </c>
      <c r="F96" s="8"/>
      <c r="G96" s="64">
        <f>G97+G99+G101</f>
        <v>0</v>
      </c>
      <c r="H96" s="145">
        <f>H97+H99+H101</f>
        <v>1300</v>
      </c>
      <c r="I96" s="145">
        <f>I97+I99+I101</f>
        <v>414.273</v>
      </c>
    </row>
    <row r="97" spans="1:9" ht="46.5" customHeight="1">
      <c r="A97" s="12" t="s">
        <v>138</v>
      </c>
      <c r="B97" s="32" t="s">
        <v>201</v>
      </c>
      <c r="C97" s="32" t="s">
        <v>195</v>
      </c>
      <c r="D97" s="32" t="s">
        <v>207</v>
      </c>
      <c r="E97" s="13" t="s">
        <v>177</v>
      </c>
      <c r="F97" s="13"/>
      <c r="G97" s="62">
        <f>G98</f>
        <v>0</v>
      </c>
      <c r="H97" s="140">
        <f>H98</f>
        <v>700</v>
      </c>
      <c r="I97" s="140">
        <f>I98</f>
        <v>276.273</v>
      </c>
    </row>
    <row r="98" spans="1:9" ht="39" customHeight="1">
      <c r="A98" s="3" t="s">
        <v>13</v>
      </c>
      <c r="B98" s="47" t="s">
        <v>201</v>
      </c>
      <c r="C98" s="47" t="s">
        <v>195</v>
      </c>
      <c r="D98" s="47" t="s">
        <v>207</v>
      </c>
      <c r="E98" s="48" t="s">
        <v>177</v>
      </c>
      <c r="F98" s="4" t="s">
        <v>14</v>
      </c>
      <c r="G98" s="63"/>
      <c r="H98" s="141">
        <v>700</v>
      </c>
      <c r="I98" s="141">
        <v>276.273</v>
      </c>
    </row>
    <row r="99" spans="1:9" ht="31.5">
      <c r="A99" s="12" t="s">
        <v>140</v>
      </c>
      <c r="B99" s="32" t="s">
        <v>201</v>
      </c>
      <c r="C99" s="32" t="s">
        <v>195</v>
      </c>
      <c r="D99" s="32" t="s">
        <v>207</v>
      </c>
      <c r="E99" s="13" t="s">
        <v>208</v>
      </c>
      <c r="F99" s="13"/>
      <c r="G99" s="62">
        <f>G100</f>
        <v>0</v>
      </c>
      <c r="H99" s="140">
        <f>H100</f>
        <v>300</v>
      </c>
      <c r="I99" s="140">
        <f>I100</f>
        <v>25</v>
      </c>
    </row>
    <row r="100" spans="1:9" ht="35.25" customHeight="1">
      <c r="A100" s="3" t="s">
        <v>13</v>
      </c>
      <c r="B100" s="33" t="s">
        <v>201</v>
      </c>
      <c r="C100" s="33" t="s">
        <v>195</v>
      </c>
      <c r="D100" s="33" t="s">
        <v>207</v>
      </c>
      <c r="E100" s="4" t="s">
        <v>208</v>
      </c>
      <c r="F100" s="4" t="s">
        <v>14</v>
      </c>
      <c r="G100" s="63"/>
      <c r="H100" s="141">
        <v>300</v>
      </c>
      <c r="I100" s="141">
        <v>25</v>
      </c>
    </row>
    <row r="101" spans="1:9" ht="36.75" customHeight="1">
      <c r="A101" s="12" t="s">
        <v>141</v>
      </c>
      <c r="B101" s="32" t="s">
        <v>201</v>
      </c>
      <c r="C101" s="32" t="s">
        <v>195</v>
      </c>
      <c r="D101" s="32" t="s">
        <v>207</v>
      </c>
      <c r="E101" s="13" t="s">
        <v>209</v>
      </c>
      <c r="F101" s="13"/>
      <c r="G101" s="62">
        <f>G102</f>
        <v>0</v>
      </c>
      <c r="H101" s="140">
        <f>H102</f>
        <v>300</v>
      </c>
      <c r="I101" s="140">
        <f>I102</f>
        <v>113</v>
      </c>
    </row>
    <row r="102" spans="1:9" ht="31.5">
      <c r="A102" s="3" t="s">
        <v>13</v>
      </c>
      <c r="B102" s="33" t="s">
        <v>201</v>
      </c>
      <c r="C102" s="33" t="s">
        <v>195</v>
      </c>
      <c r="D102" s="33" t="s">
        <v>207</v>
      </c>
      <c r="E102" s="4" t="s">
        <v>209</v>
      </c>
      <c r="F102" s="4" t="s">
        <v>14</v>
      </c>
      <c r="G102" s="63"/>
      <c r="H102" s="141">
        <v>300</v>
      </c>
      <c r="I102" s="141">
        <v>113</v>
      </c>
    </row>
    <row r="103" spans="1:9" s="56" customFormat="1" ht="65.25" customHeight="1">
      <c r="A103" s="11" t="s">
        <v>142</v>
      </c>
      <c r="B103" s="31" t="s">
        <v>201</v>
      </c>
      <c r="C103" s="31" t="s">
        <v>195</v>
      </c>
      <c r="D103" s="31" t="s">
        <v>207</v>
      </c>
      <c r="E103" s="8" t="s">
        <v>178</v>
      </c>
      <c r="F103" s="8"/>
      <c r="G103" s="64">
        <f aca="true" t="shared" si="15" ref="G103:I105">G104</f>
        <v>0</v>
      </c>
      <c r="H103" s="145">
        <f t="shared" si="15"/>
        <v>250</v>
      </c>
      <c r="I103" s="145">
        <f t="shared" si="15"/>
        <v>0</v>
      </c>
    </row>
    <row r="104" spans="1:9" ht="66" customHeight="1">
      <c r="A104" s="12" t="s">
        <v>143</v>
      </c>
      <c r="B104" s="32" t="s">
        <v>201</v>
      </c>
      <c r="C104" s="32" t="s">
        <v>195</v>
      </c>
      <c r="D104" s="32" t="s">
        <v>207</v>
      </c>
      <c r="E104" s="13" t="s">
        <v>179</v>
      </c>
      <c r="F104" s="13"/>
      <c r="G104" s="62">
        <f t="shared" si="15"/>
        <v>0</v>
      </c>
      <c r="H104" s="140">
        <f t="shared" si="15"/>
        <v>250</v>
      </c>
      <c r="I104" s="140">
        <f t="shared" si="15"/>
        <v>0</v>
      </c>
    </row>
    <row r="105" spans="1:9" ht="39.75" customHeight="1">
      <c r="A105" s="3" t="s">
        <v>391</v>
      </c>
      <c r="B105" s="33" t="s">
        <v>201</v>
      </c>
      <c r="C105" s="33" t="s">
        <v>195</v>
      </c>
      <c r="D105" s="33" t="s">
        <v>207</v>
      </c>
      <c r="E105" s="4" t="s">
        <v>180</v>
      </c>
      <c r="F105" s="4"/>
      <c r="G105" s="63">
        <f t="shared" si="15"/>
        <v>0</v>
      </c>
      <c r="H105" s="141">
        <f t="shared" si="15"/>
        <v>250</v>
      </c>
      <c r="I105" s="141">
        <f t="shared" si="15"/>
        <v>0</v>
      </c>
    </row>
    <row r="106" spans="1:9" ht="36" customHeight="1">
      <c r="A106" s="3" t="s">
        <v>13</v>
      </c>
      <c r="B106" s="33" t="s">
        <v>201</v>
      </c>
      <c r="C106" s="33" t="s">
        <v>195</v>
      </c>
      <c r="D106" s="33" t="s">
        <v>207</v>
      </c>
      <c r="E106" s="4" t="s">
        <v>180</v>
      </c>
      <c r="F106" s="4" t="s">
        <v>14</v>
      </c>
      <c r="G106" s="63"/>
      <c r="H106" s="141">
        <v>250</v>
      </c>
      <c r="I106" s="141">
        <v>0</v>
      </c>
    </row>
    <row r="107" spans="1:9" s="56" customFormat="1" ht="36" customHeight="1">
      <c r="A107" s="9" t="s">
        <v>254</v>
      </c>
      <c r="B107" s="40" t="s">
        <v>201</v>
      </c>
      <c r="C107" s="40" t="s">
        <v>195</v>
      </c>
      <c r="D107" s="40" t="s">
        <v>207</v>
      </c>
      <c r="E107" s="22" t="s">
        <v>261</v>
      </c>
      <c r="F107" s="22"/>
      <c r="G107" s="64">
        <f aca="true" t="shared" si="16" ref="G107:I108">G108</f>
        <v>1765.28</v>
      </c>
      <c r="H107" s="145">
        <f t="shared" si="16"/>
        <v>5712.25</v>
      </c>
      <c r="I107" s="145">
        <f t="shared" si="16"/>
        <v>5712.25</v>
      </c>
    </row>
    <row r="108" spans="1:9" s="57" customFormat="1" ht="48" customHeight="1">
      <c r="A108" s="12" t="s">
        <v>257</v>
      </c>
      <c r="B108" s="36" t="s">
        <v>201</v>
      </c>
      <c r="C108" s="36" t="s">
        <v>195</v>
      </c>
      <c r="D108" s="36" t="s">
        <v>207</v>
      </c>
      <c r="E108" s="28" t="s">
        <v>264</v>
      </c>
      <c r="F108" s="28"/>
      <c r="G108" s="62">
        <f t="shared" si="16"/>
        <v>1765.28</v>
      </c>
      <c r="H108" s="140">
        <f t="shared" si="16"/>
        <v>5712.25</v>
      </c>
      <c r="I108" s="140">
        <f t="shared" si="16"/>
        <v>5712.25</v>
      </c>
    </row>
    <row r="109" spans="1:9" ht="27.75" customHeight="1">
      <c r="A109" s="3" t="s">
        <v>43</v>
      </c>
      <c r="B109" s="37" t="s">
        <v>201</v>
      </c>
      <c r="C109" s="37" t="s">
        <v>195</v>
      </c>
      <c r="D109" s="37" t="s">
        <v>207</v>
      </c>
      <c r="E109" s="26" t="s">
        <v>264</v>
      </c>
      <c r="F109" s="26" t="s">
        <v>15</v>
      </c>
      <c r="G109" s="63">
        <v>1765.28</v>
      </c>
      <c r="H109" s="141">
        <v>5712.25</v>
      </c>
      <c r="I109" s="141">
        <v>5712.25</v>
      </c>
    </row>
    <row r="110" spans="1:9" ht="24" customHeight="1">
      <c r="A110" s="44" t="s">
        <v>210</v>
      </c>
      <c r="B110" s="45" t="s">
        <v>201</v>
      </c>
      <c r="C110" s="45" t="s">
        <v>203</v>
      </c>
      <c r="D110" s="45"/>
      <c r="E110" s="46"/>
      <c r="F110" s="46"/>
      <c r="G110" s="68">
        <f>G111+G117+G127</f>
        <v>0</v>
      </c>
      <c r="H110" s="149">
        <f>H111+H117+H127</f>
        <v>22951.559999999998</v>
      </c>
      <c r="I110" s="149">
        <f>I111+I117+I127</f>
        <v>2181.17</v>
      </c>
    </row>
    <row r="111" spans="1:9" ht="30" customHeight="1">
      <c r="A111" s="9" t="s">
        <v>211</v>
      </c>
      <c r="B111" s="31" t="s">
        <v>201</v>
      </c>
      <c r="C111" s="31" t="s">
        <v>203</v>
      </c>
      <c r="D111" s="31" t="s">
        <v>212</v>
      </c>
      <c r="E111" s="8"/>
      <c r="F111" s="8"/>
      <c r="G111" s="69">
        <f aca="true" t="shared" si="17" ref="G111:I115">G112</f>
        <v>0</v>
      </c>
      <c r="H111" s="150">
        <f t="shared" si="17"/>
        <v>1050</v>
      </c>
      <c r="I111" s="150">
        <f t="shared" si="17"/>
        <v>350</v>
      </c>
    </row>
    <row r="112" spans="1:9" ht="30" customHeight="1">
      <c r="A112" s="11" t="s">
        <v>188</v>
      </c>
      <c r="B112" s="40" t="s">
        <v>201</v>
      </c>
      <c r="C112" s="40" t="s">
        <v>203</v>
      </c>
      <c r="D112" s="40" t="s">
        <v>212</v>
      </c>
      <c r="E112" s="22" t="s">
        <v>36</v>
      </c>
      <c r="F112" s="22"/>
      <c r="G112" s="68">
        <f t="shared" si="17"/>
        <v>0</v>
      </c>
      <c r="H112" s="149">
        <f t="shared" si="17"/>
        <v>1050</v>
      </c>
      <c r="I112" s="149">
        <f t="shared" si="17"/>
        <v>350</v>
      </c>
    </row>
    <row r="113" spans="1:9" ht="30" customHeight="1">
      <c r="A113" s="11" t="s">
        <v>133</v>
      </c>
      <c r="B113" s="32" t="s">
        <v>201</v>
      </c>
      <c r="C113" s="32" t="s">
        <v>203</v>
      </c>
      <c r="D113" s="32" t="s">
        <v>212</v>
      </c>
      <c r="E113" s="13" t="s">
        <v>173</v>
      </c>
      <c r="F113" s="22"/>
      <c r="G113" s="68">
        <f t="shared" si="17"/>
        <v>0</v>
      </c>
      <c r="H113" s="149">
        <f t="shared" si="17"/>
        <v>1050</v>
      </c>
      <c r="I113" s="149">
        <f t="shared" si="17"/>
        <v>350</v>
      </c>
    </row>
    <row r="114" spans="1:9" ht="36.75" customHeight="1">
      <c r="A114" s="12" t="s">
        <v>136</v>
      </c>
      <c r="B114" s="49">
        <v>211</v>
      </c>
      <c r="C114" s="32" t="s">
        <v>203</v>
      </c>
      <c r="D114" s="32" t="s">
        <v>212</v>
      </c>
      <c r="E114" s="51" t="s">
        <v>174</v>
      </c>
      <c r="F114" s="13"/>
      <c r="G114" s="107">
        <f t="shared" si="17"/>
        <v>0</v>
      </c>
      <c r="H114" s="107">
        <f t="shared" si="17"/>
        <v>1050</v>
      </c>
      <c r="I114" s="107">
        <f t="shared" si="17"/>
        <v>350</v>
      </c>
    </row>
    <row r="115" spans="1:9" s="2" customFormat="1" ht="94.5" customHeight="1">
      <c r="A115" s="3" t="s">
        <v>137</v>
      </c>
      <c r="B115" s="125">
        <v>211</v>
      </c>
      <c r="C115" s="33" t="s">
        <v>203</v>
      </c>
      <c r="D115" s="33" t="s">
        <v>212</v>
      </c>
      <c r="E115" s="52" t="s">
        <v>175</v>
      </c>
      <c r="F115" s="4"/>
      <c r="G115" s="126">
        <f t="shared" si="17"/>
        <v>0</v>
      </c>
      <c r="H115" s="151">
        <f t="shared" si="17"/>
        <v>1050</v>
      </c>
      <c r="I115" s="151">
        <f t="shared" si="17"/>
        <v>350</v>
      </c>
    </row>
    <row r="116" spans="1:9" ht="44.25" customHeight="1">
      <c r="A116" s="3" t="s">
        <v>13</v>
      </c>
      <c r="B116" s="50">
        <v>211</v>
      </c>
      <c r="C116" s="33" t="s">
        <v>203</v>
      </c>
      <c r="D116" s="33" t="s">
        <v>212</v>
      </c>
      <c r="E116" s="52" t="s">
        <v>175</v>
      </c>
      <c r="F116" s="4" t="s">
        <v>14</v>
      </c>
      <c r="G116" s="70"/>
      <c r="H116" s="152">
        <v>1050</v>
      </c>
      <c r="I116" s="152">
        <v>350</v>
      </c>
    </row>
    <row r="117" spans="1:9" ht="24.75" customHeight="1">
      <c r="A117" s="9" t="s">
        <v>213</v>
      </c>
      <c r="B117" s="53">
        <v>211</v>
      </c>
      <c r="C117" s="31" t="s">
        <v>203</v>
      </c>
      <c r="D117" s="31" t="s">
        <v>214</v>
      </c>
      <c r="E117" s="54"/>
      <c r="F117" s="8"/>
      <c r="G117" s="64">
        <f>G119</f>
        <v>0</v>
      </c>
      <c r="H117" s="145">
        <f>H118</f>
        <v>14928.9</v>
      </c>
      <c r="I117" s="145">
        <f>I118</f>
        <v>1831.17</v>
      </c>
    </row>
    <row r="118" spans="1:9" ht="24.75" customHeight="1">
      <c r="A118" s="9" t="s">
        <v>365</v>
      </c>
      <c r="B118" s="53">
        <v>211</v>
      </c>
      <c r="C118" s="31" t="s">
        <v>203</v>
      </c>
      <c r="D118" s="31" t="s">
        <v>214</v>
      </c>
      <c r="E118" s="54" t="s">
        <v>366</v>
      </c>
      <c r="F118" s="8"/>
      <c r="G118" s="64">
        <f aca="true" t="shared" si="18" ref="G118:I121">G119</f>
        <v>0</v>
      </c>
      <c r="H118" s="145">
        <f>H119+H123</f>
        <v>14928.9</v>
      </c>
      <c r="I118" s="145">
        <f>I119+I123</f>
        <v>1831.17</v>
      </c>
    </row>
    <row r="119" spans="1:9" ht="79.5" customHeight="1">
      <c r="A119" s="11" t="s">
        <v>181</v>
      </c>
      <c r="B119" s="40" t="s">
        <v>201</v>
      </c>
      <c r="C119" s="40" t="s">
        <v>203</v>
      </c>
      <c r="D119" s="40" t="s">
        <v>214</v>
      </c>
      <c r="E119" s="22" t="s">
        <v>95</v>
      </c>
      <c r="F119" s="22"/>
      <c r="G119" s="59">
        <f t="shared" si="18"/>
        <v>0</v>
      </c>
      <c r="H119" s="137">
        <f t="shared" si="18"/>
        <v>13000</v>
      </c>
      <c r="I119" s="137">
        <f t="shared" si="18"/>
        <v>0</v>
      </c>
    </row>
    <row r="120" spans="1:9" ht="58.5" customHeight="1">
      <c r="A120" s="12" t="s">
        <v>96</v>
      </c>
      <c r="B120" s="40" t="s">
        <v>201</v>
      </c>
      <c r="C120" s="40" t="s">
        <v>203</v>
      </c>
      <c r="D120" s="40" t="s">
        <v>214</v>
      </c>
      <c r="E120" s="13" t="s">
        <v>20</v>
      </c>
      <c r="F120" s="22"/>
      <c r="G120" s="59">
        <f t="shared" si="18"/>
        <v>0</v>
      </c>
      <c r="H120" s="137">
        <f t="shared" si="18"/>
        <v>13000</v>
      </c>
      <c r="I120" s="137">
        <f t="shared" si="18"/>
        <v>0</v>
      </c>
    </row>
    <row r="121" spans="1:9" ht="56.25" customHeight="1">
      <c r="A121" s="3" t="s">
        <v>97</v>
      </c>
      <c r="B121" s="115" t="s">
        <v>201</v>
      </c>
      <c r="C121" s="115" t="s">
        <v>203</v>
      </c>
      <c r="D121" s="115" t="s">
        <v>214</v>
      </c>
      <c r="E121" s="4" t="s">
        <v>33</v>
      </c>
      <c r="F121" s="116"/>
      <c r="G121" s="117">
        <f t="shared" si="18"/>
        <v>0</v>
      </c>
      <c r="H121" s="153">
        <f t="shared" si="18"/>
        <v>13000</v>
      </c>
      <c r="I121" s="153">
        <f t="shared" si="18"/>
        <v>0</v>
      </c>
    </row>
    <row r="122" spans="1:9" s="2" customFormat="1" ht="37.5" customHeight="1">
      <c r="A122" s="3" t="s">
        <v>13</v>
      </c>
      <c r="B122" s="33" t="s">
        <v>201</v>
      </c>
      <c r="C122" s="33" t="s">
        <v>203</v>
      </c>
      <c r="D122" s="33" t="s">
        <v>214</v>
      </c>
      <c r="E122" s="4" t="s">
        <v>33</v>
      </c>
      <c r="F122" s="4" t="s">
        <v>14</v>
      </c>
      <c r="G122" s="63"/>
      <c r="H122" s="141">
        <v>13000</v>
      </c>
      <c r="I122" s="141">
        <v>0</v>
      </c>
    </row>
    <row r="123" spans="1:9" s="56" customFormat="1" ht="37.5" customHeight="1">
      <c r="A123" s="9" t="s">
        <v>106</v>
      </c>
      <c r="B123" s="31" t="s">
        <v>201</v>
      </c>
      <c r="C123" s="31" t="s">
        <v>203</v>
      </c>
      <c r="D123" s="31" t="s">
        <v>214</v>
      </c>
      <c r="E123" s="20" t="s">
        <v>217</v>
      </c>
      <c r="F123" s="8"/>
      <c r="G123" s="64"/>
      <c r="H123" s="145">
        <f aca="true" t="shared" si="19" ref="H123:I125">H124</f>
        <v>1928.9</v>
      </c>
      <c r="I123" s="145">
        <f t="shared" si="19"/>
        <v>1831.17</v>
      </c>
    </row>
    <row r="124" spans="1:9" s="57" customFormat="1" ht="54.75" customHeight="1">
      <c r="A124" s="12" t="s">
        <v>104</v>
      </c>
      <c r="B124" s="32" t="s">
        <v>201</v>
      </c>
      <c r="C124" s="32" t="s">
        <v>203</v>
      </c>
      <c r="D124" s="32" t="s">
        <v>214</v>
      </c>
      <c r="E124" s="13" t="s">
        <v>223</v>
      </c>
      <c r="F124" s="13"/>
      <c r="G124" s="62"/>
      <c r="H124" s="140">
        <f t="shared" si="19"/>
        <v>1928.9</v>
      </c>
      <c r="I124" s="140">
        <f t="shared" si="19"/>
        <v>1831.17</v>
      </c>
    </row>
    <row r="125" spans="1:9" s="2" customFormat="1" ht="43.5" customHeight="1">
      <c r="A125" s="3" t="s">
        <v>105</v>
      </c>
      <c r="B125" s="33" t="s">
        <v>201</v>
      </c>
      <c r="C125" s="33" t="s">
        <v>203</v>
      </c>
      <c r="D125" s="33" t="s">
        <v>214</v>
      </c>
      <c r="E125" s="4" t="s">
        <v>224</v>
      </c>
      <c r="F125" s="4"/>
      <c r="G125" s="63"/>
      <c r="H125" s="141">
        <f t="shared" si="19"/>
        <v>1928.9</v>
      </c>
      <c r="I125" s="141">
        <f t="shared" si="19"/>
        <v>1831.17</v>
      </c>
    </row>
    <row r="126" spans="1:9" s="2" customFormat="1" ht="37.5" customHeight="1">
      <c r="A126" s="3" t="s">
        <v>13</v>
      </c>
      <c r="B126" s="33" t="s">
        <v>201</v>
      </c>
      <c r="C126" s="33" t="s">
        <v>203</v>
      </c>
      <c r="D126" s="33" t="s">
        <v>214</v>
      </c>
      <c r="E126" s="4" t="s">
        <v>224</v>
      </c>
      <c r="F126" s="4" t="s">
        <v>14</v>
      </c>
      <c r="G126" s="63"/>
      <c r="H126" s="141">
        <v>1928.9</v>
      </c>
      <c r="I126" s="141">
        <v>1831.17</v>
      </c>
    </row>
    <row r="127" spans="1:9" ht="35.25" customHeight="1">
      <c r="A127" s="9" t="s">
        <v>215</v>
      </c>
      <c r="B127" s="31" t="s">
        <v>201</v>
      </c>
      <c r="C127" s="31" t="s">
        <v>203</v>
      </c>
      <c r="D127" s="31" t="s">
        <v>216</v>
      </c>
      <c r="E127" s="8"/>
      <c r="F127" s="8"/>
      <c r="G127" s="64">
        <f aca="true" t="shared" si="20" ref="G127:I130">G128</f>
        <v>0</v>
      </c>
      <c r="H127" s="145">
        <f t="shared" si="20"/>
        <v>6972.66</v>
      </c>
      <c r="I127" s="145">
        <f t="shared" si="20"/>
        <v>0</v>
      </c>
    </row>
    <row r="128" spans="1:9" ht="27" customHeight="1">
      <c r="A128" s="9" t="s">
        <v>365</v>
      </c>
      <c r="B128" s="31" t="s">
        <v>201</v>
      </c>
      <c r="C128" s="31" t="s">
        <v>203</v>
      </c>
      <c r="D128" s="31" t="s">
        <v>216</v>
      </c>
      <c r="E128" s="8" t="s">
        <v>366</v>
      </c>
      <c r="F128" s="8"/>
      <c r="G128" s="64">
        <f t="shared" si="20"/>
        <v>0</v>
      </c>
      <c r="H128" s="145">
        <f t="shared" si="20"/>
        <v>6972.66</v>
      </c>
      <c r="I128" s="145">
        <f t="shared" si="20"/>
        <v>0</v>
      </c>
    </row>
    <row r="129" spans="1:9" ht="28.5" customHeight="1">
      <c r="A129" s="9" t="s">
        <v>106</v>
      </c>
      <c r="B129" s="31" t="s">
        <v>201</v>
      </c>
      <c r="C129" s="31" t="s">
        <v>203</v>
      </c>
      <c r="D129" s="31" t="s">
        <v>216</v>
      </c>
      <c r="E129" s="8" t="s">
        <v>217</v>
      </c>
      <c r="F129" s="4"/>
      <c r="G129" s="63">
        <f t="shared" si="20"/>
        <v>0</v>
      </c>
      <c r="H129" s="141">
        <f t="shared" si="20"/>
        <v>6972.66</v>
      </c>
      <c r="I129" s="141">
        <f t="shared" si="20"/>
        <v>0</v>
      </c>
    </row>
    <row r="130" spans="1:9" ht="50.25" customHeight="1">
      <c r="A130" s="12" t="s">
        <v>412</v>
      </c>
      <c r="B130" s="31" t="s">
        <v>201</v>
      </c>
      <c r="C130" s="31" t="s">
        <v>203</v>
      </c>
      <c r="D130" s="31" t="s">
        <v>216</v>
      </c>
      <c r="E130" s="13" t="s">
        <v>411</v>
      </c>
      <c r="F130" s="13"/>
      <c r="G130" s="62">
        <f t="shared" si="20"/>
        <v>0</v>
      </c>
      <c r="H130" s="140">
        <f t="shared" si="20"/>
        <v>6972.66</v>
      </c>
      <c r="I130" s="140">
        <f t="shared" si="20"/>
        <v>0</v>
      </c>
    </row>
    <row r="131" spans="1:9" s="2" customFormat="1" ht="35.25" customHeight="1">
      <c r="A131" s="3" t="s">
        <v>13</v>
      </c>
      <c r="B131" s="33" t="s">
        <v>201</v>
      </c>
      <c r="C131" s="33" t="s">
        <v>203</v>
      </c>
      <c r="D131" s="33" t="s">
        <v>216</v>
      </c>
      <c r="E131" s="4" t="s">
        <v>411</v>
      </c>
      <c r="F131" s="4" t="s">
        <v>14</v>
      </c>
      <c r="G131" s="63"/>
      <c r="H131" s="141">
        <v>6972.66</v>
      </c>
      <c r="I131" s="141">
        <v>0</v>
      </c>
    </row>
    <row r="132" spans="1:9" ht="15.75">
      <c r="A132" s="44" t="s">
        <v>218</v>
      </c>
      <c r="B132" s="45" t="s">
        <v>201</v>
      </c>
      <c r="C132" s="45" t="s">
        <v>204</v>
      </c>
      <c r="D132" s="45"/>
      <c r="E132" s="46"/>
      <c r="F132" s="46"/>
      <c r="G132" s="60" t="e">
        <f>G133+G163+G141</f>
        <v>#REF!</v>
      </c>
      <c r="H132" s="138">
        <f>H133+H163+H141</f>
        <v>314520.23</v>
      </c>
      <c r="I132" s="138">
        <f>I133+I163+I141</f>
        <v>64013.44</v>
      </c>
    </row>
    <row r="133" spans="1:9" ht="15.75">
      <c r="A133" s="3" t="s">
        <v>219</v>
      </c>
      <c r="B133" s="33" t="s">
        <v>201</v>
      </c>
      <c r="C133" s="33" t="s">
        <v>204</v>
      </c>
      <c r="D133" s="33" t="s">
        <v>195</v>
      </c>
      <c r="E133" s="4"/>
      <c r="F133" s="4"/>
      <c r="G133" s="63">
        <f aca="true" t="shared" si="21" ref="G133:I134">G134</f>
        <v>96.3</v>
      </c>
      <c r="H133" s="141">
        <f t="shared" si="21"/>
        <v>3020.35</v>
      </c>
      <c r="I133" s="141">
        <f t="shared" si="21"/>
        <v>1501.81</v>
      </c>
    </row>
    <row r="134" spans="1:9" s="56" customFormat="1" ht="23.25" customHeight="1">
      <c r="A134" s="9" t="s">
        <v>365</v>
      </c>
      <c r="B134" s="31" t="s">
        <v>201</v>
      </c>
      <c r="C134" s="31" t="s">
        <v>204</v>
      </c>
      <c r="D134" s="31" t="s">
        <v>195</v>
      </c>
      <c r="E134" s="8" t="s">
        <v>366</v>
      </c>
      <c r="F134" s="8"/>
      <c r="G134" s="64">
        <f t="shared" si="21"/>
        <v>96.3</v>
      </c>
      <c r="H134" s="145">
        <f t="shared" si="21"/>
        <v>3020.35</v>
      </c>
      <c r="I134" s="145">
        <f t="shared" si="21"/>
        <v>1501.81</v>
      </c>
    </row>
    <row r="135" spans="1:9" ht="21" customHeight="1">
      <c r="A135" s="9" t="s">
        <v>106</v>
      </c>
      <c r="B135" s="31" t="s">
        <v>201</v>
      </c>
      <c r="C135" s="31" t="s">
        <v>204</v>
      </c>
      <c r="D135" s="31" t="s">
        <v>195</v>
      </c>
      <c r="E135" s="20" t="s">
        <v>217</v>
      </c>
      <c r="F135" s="20"/>
      <c r="G135" s="71">
        <f>G136+G139</f>
        <v>96.3</v>
      </c>
      <c r="H135" s="147">
        <f>H136+H139</f>
        <v>3020.35</v>
      </c>
      <c r="I135" s="147">
        <f>I136+I139</f>
        <v>1501.81</v>
      </c>
    </row>
    <row r="136" spans="1:9" ht="43.5" customHeight="1">
      <c r="A136" s="12" t="s">
        <v>34</v>
      </c>
      <c r="B136" s="32" t="s">
        <v>201</v>
      </c>
      <c r="C136" s="32" t="s">
        <v>204</v>
      </c>
      <c r="D136" s="32" t="s">
        <v>195</v>
      </c>
      <c r="E136" s="17" t="s">
        <v>220</v>
      </c>
      <c r="F136" s="17"/>
      <c r="G136" s="72">
        <f aca="true" t="shared" si="22" ref="G136:I137">G137</f>
        <v>0</v>
      </c>
      <c r="H136" s="154">
        <f t="shared" si="22"/>
        <v>2000</v>
      </c>
      <c r="I136" s="154">
        <f t="shared" si="22"/>
        <v>481.46</v>
      </c>
    </row>
    <row r="137" spans="1:9" ht="37.5" customHeight="1">
      <c r="A137" s="3" t="s">
        <v>103</v>
      </c>
      <c r="B137" s="33" t="s">
        <v>201</v>
      </c>
      <c r="C137" s="33" t="s">
        <v>204</v>
      </c>
      <c r="D137" s="33" t="s">
        <v>195</v>
      </c>
      <c r="E137" s="4" t="s">
        <v>221</v>
      </c>
      <c r="F137" s="4"/>
      <c r="G137" s="63">
        <f t="shared" si="22"/>
        <v>0</v>
      </c>
      <c r="H137" s="141">
        <f t="shared" si="22"/>
        <v>2000</v>
      </c>
      <c r="I137" s="141">
        <f t="shared" si="22"/>
        <v>481.46</v>
      </c>
    </row>
    <row r="138" spans="1:9" ht="39" customHeight="1">
      <c r="A138" s="3" t="s">
        <v>13</v>
      </c>
      <c r="B138" s="33" t="s">
        <v>201</v>
      </c>
      <c r="C138" s="33" t="s">
        <v>204</v>
      </c>
      <c r="D138" s="33" t="s">
        <v>195</v>
      </c>
      <c r="E138" s="4" t="s">
        <v>221</v>
      </c>
      <c r="F138" s="4" t="s">
        <v>14</v>
      </c>
      <c r="G138" s="63"/>
      <c r="H138" s="141">
        <v>2000</v>
      </c>
      <c r="I138" s="141">
        <v>481.46</v>
      </c>
    </row>
    <row r="139" spans="1:9" ht="17.25" customHeight="1">
      <c r="A139" s="3" t="s">
        <v>376</v>
      </c>
      <c r="B139" s="33" t="s">
        <v>201</v>
      </c>
      <c r="C139" s="33" t="s">
        <v>204</v>
      </c>
      <c r="D139" s="33" t="s">
        <v>195</v>
      </c>
      <c r="E139" s="4" t="s">
        <v>377</v>
      </c>
      <c r="F139" s="4"/>
      <c r="G139" s="63">
        <f>G140</f>
        <v>96.3</v>
      </c>
      <c r="H139" s="141">
        <f>H140</f>
        <v>1020.35</v>
      </c>
      <c r="I139" s="141">
        <f>I140</f>
        <v>1020.35</v>
      </c>
    </row>
    <row r="140" spans="1:9" ht="31.5">
      <c r="A140" s="3" t="s">
        <v>13</v>
      </c>
      <c r="B140" s="33" t="s">
        <v>201</v>
      </c>
      <c r="C140" s="33" t="s">
        <v>204</v>
      </c>
      <c r="D140" s="33" t="s">
        <v>195</v>
      </c>
      <c r="E140" s="4" t="s">
        <v>377</v>
      </c>
      <c r="F140" s="4" t="s">
        <v>14</v>
      </c>
      <c r="G140" s="63">
        <v>96.3</v>
      </c>
      <c r="H140" s="141">
        <v>1020.35</v>
      </c>
      <c r="I140" s="141">
        <v>1020.35</v>
      </c>
    </row>
    <row r="141" spans="1:9" ht="15.75">
      <c r="A141" s="9" t="s">
        <v>378</v>
      </c>
      <c r="B141" s="31" t="s">
        <v>201</v>
      </c>
      <c r="C141" s="31" t="s">
        <v>204</v>
      </c>
      <c r="D141" s="31" t="s">
        <v>196</v>
      </c>
      <c r="E141" s="8"/>
      <c r="F141" s="8"/>
      <c r="G141" s="64">
        <f>G147+G142</f>
        <v>6294.920000000001</v>
      </c>
      <c r="H141" s="145">
        <f>H147+H142</f>
        <v>28997.829999999998</v>
      </c>
      <c r="I141" s="145">
        <f>I147+I142</f>
        <v>20470.030000000002</v>
      </c>
    </row>
    <row r="142" spans="1:9" ht="23.25" customHeight="1">
      <c r="A142" s="9" t="s">
        <v>365</v>
      </c>
      <c r="B142" s="31" t="s">
        <v>201</v>
      </c>
      <c r="C142" s="31" t="s">
        <v>204</v>
      </c>
      <c r="D142" s="31" t="s">
        <v>196</v>
      </c>
      <c r="E142" s="8" t="s">
        <v>366</v>
      </c>
      <c r="F142" s="8"/>
      <c r="G142" s="64">
        <f aca="true" t="shared" si="23" ref="G142:I145">G143</f>
        <v>125.18</v>
      </c>
      <c r="H142" s="145">
        <f t="shared" si="23"/>
        <v>4511.41</v>
      </c>
      <c r="I142" s="145">
        <f t="shared" si="23"/>
        <v>613.34</v>
      </c>
    </row>
    <row r="143" spans="1:9" ht="53.25" customHeight="1">
      <c r="A143" s="11" t="s">
        <v>101</v>
      </c>
      <c r="B143" s="31" t="s">
        <v>201</v>
      </c>
      <c r="C143" s="31" t="s">
        <v>204</v>
      </c>
      <c r="D143" s="31" t="s">
        <v>196</v>
      </c>
      <c r="E143" s="22" t="s">
        <v>35</v>
      </c>
      <c r="F143" s="8"/>
      <c r="G143" s="64">
        <f t="shared" si="23"/>
        <v>125.18</v>
      </c>
      <c r="H143" s="145">
        <f t="shared" si="23"/>
        <v>4511.41</v>
      </c>
      <c r="I143" s="145">
        <f t="shared" si="23"/>
        <v>613.34</v>
      </c>
    </row>
    <row r="144" spans="1:9" s="57" customFormat="1" ht="31.5">
      <c r="A144" s="12" t="s">
        <v>102</v>
      </c>
      <c r="B144" s="32" t="s">
        <v>201</v>
      </c>
      <c r="C144" s="32" t="s">
        <v>204</v>
      </c>
      <c r="D144" s="32" t="s">
        <v>196</v>
      </c>
      <c r="E144" s="13" t="s">
        <v>186</v>
      </c>
      <c r="F144" s="13"/>
      <c r="G144" s="62">
        <f t="shared" si="23"/>
        <v>125.18</v>
      </c>
      <c r="H144" s="140">
        <f t="shared" si="23"/>
        <v>4511.41</v>
      </c>
      <c r="I144" s="140">
        <f t="shared" si="23"/>
        <v>613.34</v>
      </c>
    </row>
    <row r="145" spans="1:9" s="57" customFormat="1" ht="31.5">
      <c r="A145" s="12" t="s">
        <v>415</v>
      </c>
      <c r="B145" s="32" t="s">
        <v>201</v>
      </c>
      <c r="C145" s="32" t="s">
        <v>204</v>
      </c>
      <c r="D145" s="32" t="s">
        <v>196</v>
      </c>
      <c r="E145" s="13" t="s">
        <v>416</v>
      </c>
      <c r="F145" s="17"/>
      <c r="G145" s="62">
        <f t="shared" si="23"/>
        <v>125.18</v>
      </c>
      <c r="H145" s="140">
        <f t="shared" si="23"/>
        <v>4511.41</v>
      </c>
      <c r="I145" s="140">
        <f t="shared" si="23"/>
        <v>613.34</v>
      </c>
    </row>
    <row r="146" spans="1:9" s="2" customFormat="1" ht="31.5">
      <c r="A146" s="3" t="s">
        <v>13</v>
      </c>
      <c r="B146" s="33" t="s">
        <v>201</v>
      </c>
      <c r="C146" s="33" t="s">
        <v>204</v>
      </c>
      <c r="D146" s="33" t="s">
        <v>196</v>
      </c>
      <c r="E146" s="4" t="s">
        <v>416</v>
      </c>
      <c r="F146" s="4" t="s">
        <v>14</v>
      </c>
      <c r="G146" s="63">
        <v>125.18</v>
      </c>
      <c r="H146" s="141">
        <v>4511.41</v>
      </c>
      <c r="I146" s="141">
        <v>613.34</v>
      </c>
    </row>
    <row r="147" spans="1:9" ht="15.75">
      <c r="A147" s="9" t="s">
        <v>106</v>
      </c>
      <c r="B147" s="31" t="s">
        <v>201</v>
      </c>
      <c r="C147" s="31" t="s">
        <v>204</v>
      </c>
      <c r="D147" s="31" t="s">
        <v>196</v>
      </c>
      <c r="E147" s="8" t="s">
        <v>217</v>
      </c>
      <c r="F147" s="8"/>
      <c r="G147" s="64">
        <f>G148+G153+G155+G157+G160</f>
        <v>6169.740000000001</v>
      </c>
      <c r="H147" s="145">
        <f>H148+H153+H155+H157+H160</f>
        <v>24486.42</v>
      </c>
      <c r="I147" s="145">
        <f>I148+I153+I155+I157+I160</f>
        <v>19856.690000000002</v>
      </c>
    </row>
    <row r="148" spans="1:9" ht="31.5">
      <c r="A148" s="12" t="s">
        <v>392</v>
      </c>
      <c r="B148" s="32" t="s">
        <v>201</v>
      </c>
      <c r="C148" s="32" t="s">
        <v>204</v>
      </c>
      <c r="D148" s="32" t="s">
        <v>196</v>
      </c>
      <c r="E148" s="13" t="s">
        <v>379</v>
      </c>
      <c r="F148" s="13"/>
      <c r="G148" s="62">
        <f>G149</f>
        <v>1380.6000000000001</v>
      </c>
      <c r="H148" s="140">
        <f>H149</f>
        <v>6825.209999999999</v>
      </c>
      <c r="I148" s="140">
        <f>I149</f>
        <v>5300.549999999999</v>
      </c>
    </row>
    <row r="149" spans="1:9" ht="15.75">
      <c r="A149" s="3" t="s">
        <v>393</v>
      </c>
      <c r="B149" s="33" t="s">
        <v>201</v>
      </c>
      <c r="C149" s="33" t="s">
        <v>204</v>
      </c>
      <c r="D149" s="33" t="s">
        <v>196</v>
      </c>
      <c r="E149" s="4" t="s">
        <v>380</v>
      </c>
      <c r="F149" s="4"/>
      <c r="G149" s="63">
        <f>G150+G152</f>
        <v>1380.6000000000001</v>
      </c>
      <c r="H149" s="141">
        <f>H150+H152+H151</f>
        <v>6825.209999999999</v>
      </c>
      <c r="I149" s="141">
        <f>I150+I152+I151</f>
        <v>5300.549999999999</v>
      </c>
    </row>
    <row r="150" spans="1:9" ht="31.5">
      <c r="A150" s="3" t="s">
        <v>13</v>
      </c>
      <c r="B150" s="33" t="s">
        <v>201</v>
      </c>
      <c r="C150" s="33" t="s">
        <v>204</v>
      </c>
      <c r="D150" s="33" t="s">
        <v>196</v>
      </c>
      <c r="E150" s="4" t="s">
        <v>380</v>
      </c>
      <c r="F150" s="4" t="s">
        <v>14</v>
      </c>
      <c r="G150" s="63">
        <f>98.4+1282.2</f>
        <v>1380.6000000000001</v>
      </c>
      <c r="H150" s="141">
        <v>5073.65</v>
      </c>
      <c r="I150" s="141">
        <v>3548.99</v>
      </c>
    </row>
    <row r="151" spans="1:9" ht="38.25" customHeight="1">
      <c r="A151" s="3" t="s">
        <v>259</v>
      </c>
      <c r="B151" s="33" t="s">
        <v>201</v>
      </c>
      <c r="C151" s="33" t="s">
        <v>204</v>
      </c>
      <c r="D151" s="33" t="s">
        <v>196</v>
      </c>
      <c r="E151" s="4" t="s">
        <v>380</v>
      </c>
      <c r="F151" s="4" t="s">
        <v>267</v>
      </c>
      <c r="G151" s="63"/>
      <c r="H151" s="141">
        <v>469.44</v>
      </c>
      <c r="I151" s="141">
        <v>469.44</v>
      </c>
    </row>
    <row r="152" spans="1:9" ht="15.75">
      <c r="A152" s="3" t="s">
        <v>43</v>
      </c>
      <c r="B152" s="33" t="s">
        <v>201</v>
      </c>
      <c r="C152" s="33" t="s">
        <v>204</v>
      </c>
      <c r="D152" s="33" t="s">
        <v>196</v>
      </c>
      <c r="E152" s="4" t="s">
        <v>380</v>
      </c>
      <c r="F152" s="4" t="s">
        <v>15</v>
      </c>
      <c r="G152" s="63"/>
      <c r="H152" s="141">
        <v>1282.12</v>
      </c>
      <c r="I152" s="141">
        <v>1282.12</v>
      </c>
    </row>
    <row r="153" spans="1:9" s="57" customFormat="1" ht="36.75" customHeight="1">
      <c r="A153" s="12" t="s">
        <v>477</v>
      </c>
      <c r="B153" s="32" t="s">
        <v>201</v>
      </c>
      <c r="C153" s="32" t="s">
        <v>204</v>
      </c>
      <c r="D153" s="32" t="s">
        <v>196</v>
      </c>
      <c r="E153" s="13" t="s">
        <v>467</v>
      </c>
      <c r="F153" s="13"/>
      <c r="G153" s="62">
        <f>G154</f>
        <v>4789.14</v>
      </c>
      <c r="H153" s="140">
        <f>H154</f>
        <v>5369.85</v>
      </c>
      <c r="I153" s="140">
        <f>I154</f>
        <v>5369.85</v>
      </c>
    </row>
    <row r="154" spans="1:9" ht="33.75" customHeight="1">
      <c r="A154" s="3" t="s">
        <v>259</v>
      </c>
      <c r="B154" s="33" t="s">
        <v>201</v>
      </c>
      <c r="C154" s="33" t="s">
        <v>204</v>
      </c>
      <c r="D154" s="33" t="s">
        <v>196</v>
      </c>
      <c r="E154" s="4" t="s">
        <v>467</v>
      </c>
      <c r="F154" s="4" t="s">
        <v>267</v>
      </c>
      <c r="G154" s="63">
        <v>4789.14</v>
      </c>
      <c r="H154" s="141">
        <v>5369.85</v>
      </c>
      <c r="I154" s="141">
        <v>5369.85</v>
      </c>
    </row>
    <row r="155" spans="1:9" s="57" customFormat="1" ht="108.75" customHeight="1">
      <c r="A155" s="12" t="s">
        <v>469</v>
      </c>
      <c r="B155" s="32" t="s">
        <v>201</v>
      </c>
      <c r="C155" s="32" t="s">
        <v>204</v>
      </c>
      <c r="D155" s="32" t="s">
        <v>196</v>
      </c>
      <c r="E155" s="13" t="s">
        <v>468</v>
      </c>
      <c r="F155" s="13"/>
      <c r="G155" s="62">
        <f>G156</f>
        <v>0</v>
      </c>
      <c r="H155" s="140">
        <f>H156</f>
        <v>2723.86</v>
      </c>
      <c r="I155" s="140">
        <f>I156</f>
        <v>0</v>
      </c>
    </row>
    <row r="156" spans="1:9" ht="31.5" customHeight="1">
      <c r="A156" s="3" t="s">
        <v>259</v>
      </c>
      <c r="B156" s="33" t="s">
        <v>201</v>
      </c>
      <c r="C156" s="33" t="s">
        <v>204</v>
      </c>
      <c r="D156" s="33" t="s">
        <v>196</v>
      </c>
      <c r="E156" s="4" t="s">
        <v>468</v>
      </c>
      <c r="F156" s="4" t="s">
        <v>267</v>
      </c>
      <c r="G156" s="63"/>
      <c r="H156" s="141">
        <v>2723.86</v>
      </c>
      <c r="I156" s="141">
        <v>0</v>
      </c>
    </row>
    <row r="157" spans="1:9" s="57" customFormat="1" ht="31.5" customHeight="1">
      <c r="A157" s="12" t="s">
        <v>470</v>
      </c>
      <c r="B157" s="32" t="s">
        <v>201</v>
      </c>
      <c r="C157" s="32" t="s">
        <v>204</v>
      </c>
      <c r="D157" s="32" t="s">
        <v>196</v>
      </c>
      <c r="E157" s="13" t="s">
        <v>472</v>
      </c>
      <c r="F157" s="13"/>
      <c r="G157" s="62">
        <f aca="true" t="shared" si="24" ref="G157:I158">G158</f>
        <v>0</v>
      </c>
      <c r="H157" s="140">
        <f t="shared" si="24"/>
        <v>558.5</v>
      </c>
      <c r="I157" s="140">
        <f t="shared" si="24"/>
        <v>177.29</v>
      </c>
    </row>
    <row r="158" spans="1:9" ht="31.5" customHeight="1">
      <c r="A158" s="3" t="s">
        <v>471</v>
      </c>
      <c r="B158" s="33" t="s">
        <v>201</v>
      </c>
      <c r="C158" s="33" t="s">
        <v>204</v>
      </c>
      <c r="D158" s="33" t="s">
        <v>196</v>
      </c>
      <c r="E158" s="4" t="s">
        <v>473</v>
      </c>
      <c r="F158" s="4"/>
      <c r="G158" s="63">
        <f t="shared" si="24"/>
        <v>0</v>
      </c>
      <c r="H158" s="141">
        <f t="shared" si="24"/>
        <v>558.5</v>
      </c>
      <c r="I158" s="141">
        <f t="shared" si="24"/>
        <v>177.29</v>
      </c>
    </row>
    <row r="159" spans="1:9" ht="40.5" customHeight="1">
      <c r="A159" s="3" t="s">
        <v>13</v>
      </c>
      <c r="B159" s="33" t="s">
        <v>201</v>
      </c>
      <c r="C159" s="33" t="s">
        <v>204</v>
      </c>
      <c r="D159" s="33" t="s">
        <v>196</v>
      </c>
      <c r="E159" s="4" t="s">
        <v>473</v>
      </c>
      <c r="F159" s="4" t="s">
        <v>14</v>
      </c>
      <c r="G159" s="63"/>
      <c r="H159" s="141">
        <v>558.5</v>
      </c>
      <c r="I159" s="141">
        <v>177.29</v>
      </c>
    </row>
    <row r="160" spans="1:9" ht="31.5">
      <c r="A160" s="12" t="s">
        <v>394</v>
      </c>
      <c r="B160" s="32" t="s">
        <v>201</v>
      </c>
      <c r="C160" s="32" t="s">
        <v>204</v>
      </c>
      <c r="D160" s="32" t="s">
        <v>196</v>
      </c>
      <c r="E160" s="13" t="s">
        <v>381</v>
      </c>
      <c r="F160" s="13"/>
      <c r="G160" s="62">
        <f aca="true" t="shared" si="25" ref="G160:I161">G161</f>
        <v>0</v>
      </c>
      <c r="H160" s="140">
        <f t="shared" si="25"/>
        <v>9009</v>
      </c>
      <c r="I160" s="140">
        <f t="shared" si="25"/>
        <v>9009</v>
      </c>
    </row>
    <row r="161" spans="1:9" ht="31.5">
      <c r="A161" s="3" t="s">
        <v>413</v>
      </c>
      <c r="B161" s="33" t="s">
        <v>201</v>
      </c>
      <c r="C161" s="33" t="s">
        <v>204</v>
      </c>
      <c r="D161" s="33" t="s">
        <v>196</v>
      </c>
      <c r="E161" s="4" t="s">
        <v>414</v>
      </c>
      <c r="F161" s="4"/>
      <c r="G161" s="63">
        <f t="shared" si="25"/>
        <v>0</v>
      </c>
      <c r="H161" s="141">
        <f t="shared" si="25"/>
        <v>9009</v>
      </c>
      <c r="I161" s="141">
        <f t="shared" si="25"/>
        <v>9009</v>
      </c>
    </row>
    <row r="162" spans="1:9" ht="15.75">
      <c r="A162" s="3" t="s">
        <v>43</v>
      </c>
      <c r="B162" s="33" t="s">
        <v>201</v>
      </c>
      <c r="C162" s="33" t="s">
        <v>204</v>
      </c>
      <c r="D162" s="33" t="s">
        <v>196</v>
      </c>
      <c r="E162" s="4" t="s">
        <v>414</v>
      </c>
      <c r="F162" s="4" t="s">
        <v>15</v>
      </c>
      <c r="G162" s="63"/>
      <c r="H162" s="141">
        <v>9009</v>
      </c>
      <c r="I162" s="141">
        <v>9009</v>
      </c>
    </row>
    <row r="163" spans="1:9" ht="15.75">
      <c r="A163" s="16" t="s">
        <v>222</v>
      </c>
      <c r="B163" s="34" t="s">
        <v>201</v>
      </c>
      <c r="C163" s="34" t="s">
        <v>204</v>
      </c>
      <c r="D163" s="34" t="s">
        <v>199</v>
      </c>
      <c r="E163" s="20"/>
      <c r="F163" s="20"/>
      <c r="G163" s="71" t="e">
        <f>G164+G168+#REF!+G179</f>
        <v>#REF!</v>
      </c>
      <c r="H163" s="147">
        <f>H164+H168+H179</f>
        <v>282502.05</v>
      </c>
      <c r="I163" s="147">
        <f>I164+I168+I179</f>
        <v>42041.6</v>
      </c>
    </row>
    <row r="164" spans="1:9" ht="48" customHeight="1">
      <c r="A164" s="11" t="s">
        <v>101</v>
      </c>
      <c r="B164" s="31" t="s">
        <v>201</v>
      </c>
      <c r="C164" s="31" t="s">
        <v>204</v>
      </c>
      <c r="D164" s="31" t="s">
        <v>199</v>
      </c>
      <c r="E164" s="22" t="s">
        <v>35</v>
      </c>
      <c r="F164" s="8"/>
      <c r="G164" s="64" t="e">
        <f>G165</f>
        <v>#REF!</v>
      </c>
      <c r="H164" s="145">
        <f>H165</f>
        <v>11088.59</v>
      </c>
      <c r="I164" s="145">
        <f>I165</f>
        <v>551.02</v>
      </c>
    </row>
    <row r="165" spans="1:9" ht="35.25" customHeight="1">
      <c r="A165" s="12" t="s">
        <v>102</v>
      </c>
      <c r="B165" s="32" t="s">
        <v>201</v>
      </c>
      <c r="C165" s="32" t="s">
        <v>204</v>
      </c>
      <c r="D165" s="32" t="s">
        <v>199</v>
      </c>
      <c r="E165" s="13" t="s">
        <v>186</v>
      </c>
      <c r="F165" s="13"/>
      <c r="G165" s="62" t="e">
        <f>#REF!+G166</f>
        <v>#REF!</v>
      </c>
      <c r="H165" s="140">
        <f>H166</f>
        <v>11088.59</v>
      </c>
      <c r="I165" s="140">
        <f>I166</f>
        <v>551.02</v>
      </c>
    </row>
    <row r="166" spans="1:9" ht="31.5">
      <c r="A166" s="12" t="s">
        <v>415</v>
      </c>
      <c r="B166" s="32" t="s">
        <v>201</v>
      </c>
      <c r="C166" s="32" t="s">
        <v>204</v>
      </c>
      <c r="D166" s="32" t="s">
        <v>199</v>
      </c>
      <c r="E166" s="13" t="s">
        <v>416</v>
      </c>
      <c r="F166" s="17"/>
      <c r="G166" s="72">
        <f>G167</f>
        <v>3674.82</v>
      </c>
      <c r="H166" s="154">
        <f>H167</f>
        <v>11088.59</v>
      </c>
      <c r="I166" s="154">
        <f>I167</f>
        <v>551.02</v>
      </c>
    </row>
    <row r="167" spans="1:9" ht="34.5" customHeight="1">
      <c r="A167" s="3" t="s">
        <v>13</v>
      </c>
      <c r="B167" s="33" t="s">
        <v>201</v>
      </c>
      <c r="C167" s="33" t="s">
        <v>204</v>
      </c>
      <c r="D167" s="33" t="s">
        <v>199</v>
      </c>
      <c r="E167" s="4" t="s">
        <v>416</v>
      </c>
      <c r="F167" s="4" t="s">
        <v>14</v>
      </c>
      <c r="G167" s="63">
        <f>3800-125.18</f>
        <v>3674.82</v>
      </c>
      <c r="H167" s="141">
        <v>11088.59</v>
      </c>
      <c r="I167" s="141">
        <v>551.02</v>
      </c>
    </row>
    <row r="168" spans="1:9" ht="23.25" customHeight="1">
      <c r="A168" s="9" t="s">
        <v>106</v>
      </c>
      <c r="B168" s="33" t="s">
        <v>201</v>
      </c>
      <c r="C168" s="33" t="s">
        <v>204</v>
      </c>
      <c r="D168" s="33" t="s">
        <v>199</v>
      </c>
      <c r="E168" s="4" t="s">
        <v>217</v>
      </c>
      <c r="F168" s="8"/>
      <c r="G168" s="64" t="e">
        <f>G169+#REF!+G173+G176</f>
        <v>#REF!</v>
      </c>
      <c r="H168" s="145">
        <f>H169+H173+H176</f>
        <v>78575.87999999999</v>
      </c>
      <c r="I168" s="145">
        <f>I169+I173+I176</f>
        <v>38713.310000000005</v>
      </c>
    </row>
    <row r="169" spans="1:9" ht="45.75" customHeight="1">
      <c r="A169" s="12" t="s">
        <v>104</v>
      </c>
      <c r="B169" s="32" t="s">
        <v>201</v>
      </c>
      <c r="C169" s="32" t="s">
        <v>204</v>
      </c>
      <c r="D169" s="32" t="s">
        <v>199</v>
      </c>
      <c r="E169" s="13" t="s">
        <v>223</v>
      </c>
      <c r="F169" s="13"/>
      <c r="G169" s="62">
        <f>G170</f>
        <v>-501.65</v>
      </c>
      <c r="H169" s="140">
        <f>H170</f>
        <v>56032.009999999995</v>
      </c>
      <c r="I169" s="140">
        <f>I170</f>
        <v>31848.77</v>
      </c>
    </row>
    <row r="170" spans="1:9" ht="39" customHeight="1">
      <c r="A170" s="3" t="s">
        <v>105</v>
      </c>
      <c r="B170" s="33" t="s">
        <v>201</v>
      </c>
      <c r="C170" s="33" t="s">
        <v>204</v>
      </c>
      <c r="D170" s="33" t="s">
        <v>199</v>
      </c>
      <c r="E170" s="4" t="s">
        <v>224</v>
      </c>
      <c r="F170" s="4"/>
      <c r="G170" s="63">
        <f>G171+G172</f>
        <v>-501.65</v>
      </c>
      <c r="H170" s="141">
        <f>H171+H172</f>
        <v>56032.009999999995</v>
      </c>
      <c r="I170" s="141">
        <f>I171+I172</f>
        <v>31848.77</v>
      </c>
    </row>
    <row r="171" spans="1:9" ht="32.25" customHeight="1">
      <c r="A171" s="3" t="s">
        <v>13</v>
      </c>
      <c r="B171" s="33" t="s">
        <v>201</v>
      </c>
      <c r="C171" s="33" t="s">
        <v>204</v>
      </c>
      <c r="D171" s="33" t="s">
        <v>199</v>
      </c>
      <c r="E171" s="4" t="s">
        <v>224</v>
      </c>
      <c r="F171" s="4" t="s">
        <v>14</v>
      </c>
      <c r="G171" s="63">
        <v>-501.65</v>
      </c>
      <c r="H171" s="141">
        <v>39205.38</v>
      </c>
      <c r="I171" s="141">
        <v>22361.52</v>
      </c>
    </row>
    <row r="172" spans="1:9" ht="47.25">
      <c r="A172" s="3" t="s">
        <v>48</v>
      </c>
      <c r="B172" s="33" t="s">
        <v>201</v>
      </c>
      <c r="C172" s="33" t="s">
        <v>204</v>
      </c>
      <c r="D172" s="33" t="s">
        <v>199</v>
      </c>
      <c r="E172" s="4" t="s">
        <v>224</v>
      </c>
      <c r="F172" s="4" t="s">
        <v>10</v>
      </c>
      <c r="G172" s="63"/>
      <c r="H172" s="141">
        <v>16826.63</v>
      </c>
      <c r="I172" s="141">
        <v>9487.25</v>
      </c>
    </row>
    <row r="173" spans="1:9" ht="40.5" customHeight="1">
      <c r="A173" s="12" t="s">
        <v>187</v>
      </c>
      <c r="B173" s="31" t="s">
        <v>201</v>
      </c>
      <c r="C173" s="31" t="s">
        <v>204</v>
      </c>
      <c r="D173" s="31" t="s">
        <v>199</v>
      </c>
      <c r="E173" s="13" t="s">
        <v>225</v>
      </c>
      <c r="F173" s="17"/>
      <c r="G173" s="72">
        <f aca="true" t="shared" si="26" ref="G173:I174">G174</f>
        <v>0</v>
      </c>
      <c r="H173" s="154">
        <f t="shared" si="26"/>
        <v>13000</v>
      </c>
      <c r="I173" s="154">
        <f t="shared" si="26"/>
        <v>4900</v>
      </c>
    </row>
    <row r="174" spans="1:9" ht="29.25" customHeight="1">
      <c r="A174" s="3" t="s">
        <v>107</v>
      </c>
      <c r="B174" s="33" t="s">
        <v>201</v>
      </c>
      <c r="C174" s="33" t="s">
        <v>204</v>
      </c>
      <c r="D174" s="33" t="s">
        <v>199</v>
      </c>
      <c r="E174" s="4" t="s">
        <v>226</v>
      </c>
      <c r="F174" s="4"/>
      <c r="G174" s="63">
        <f t="shared" si="26"/>
        <v>0</v>
      </c>
      <c r="H174" s="141">
        <f t="shared" si="26"/>
        <v>13000</v>
      </c>
      <c r="I174" s="141">
        <f t="shared" si="26"/>
        <v>4900</v>
      </c>
    </row>
    <row r="175" spans="1:9" ht="39" customHeight="1">
      <c r="A175" s="3" t="s">
        <v>13</v>
      </c>
      <c r="B175" s="33" t="s">
        <v>201</v>
      </c>
      <c r="C175" s="33" t="s">
        <v>204</v>
      </c>
      <c r="D175" s="33" t="s">
        <v>199</v>
      </c>
      <c r="E175" s="4" t="s">
        <v>226</v>
      </c>
      <c r="F175" s="4" t="s">
        <v>14</v>
      </c>
      <c r="G175" s="63"/>
      <c r="H175" s="141">
        <v>13000</v>
      </c>
      <c r="I175" s="141">
        <v>4900</v>
      </c>
    </row>
    <row r="176" spans="1:9" ht="59.25" customHeight="1">
      <c r="A176" s="12" t="s">
        <v>108</v>
      </c>
      <c r="B176" s="32" t="s">
        <v>201</v>
      </c>
      <c r="C176" s="32" t="s">
        <v>204</v>
      </c>
      <c r="D176" s="32" t="s">
        <v>199</v>
      </c>
      <c r="E176" s="13" t="s">
        <v>227</v>
      </c>
      <c r="F176" s="13"/>
      <c r="G176" s="62">
        <f aca="true" t="shared" si="27" ref="G176:I177">G177</f>
        <v>6843.87</v>
      </c>
      <c r="H176" s="140">
        <f t="shared" si="27"/>
        <v>9543.87</v>
      </c>
      <c r="I176" s="140">
        <f t="shared" si="27"/>
        <v>1964.54</v>
      </c>
    </row>
    <row r="177" spans="1:9" ht="41.25" customHeight="1">
      <c r="A177" s="3" t="s">
        <v>109</v>
      </c>
      <c r="B177" s="33" t="s">
        <v>201</v>
      </c>
      <c r="C177" s="33" t="s">
        <v>204</v>
      </c>
      <c r="D177" s="33" t="s">
        <v>199</v>
      </c>
      <c r="E177" s="4" t="s">
        <v>228</v>
      </c>
      <c r="F177" s="4"/>
      <c r="G177" s="63">
        <f t="shared" si="27"/>
        <v>6843.87</v>
      </c>
      <c r="H177" s="141">
        <f t="shared" si="27"/>
        <v>9543.87</v>
      </c>
      <c r="I177" s="141">
        <f t="shared" si="27"/>
        <v>1964.54</v>
      </c>
    </row>
    <row r="178" spans="1:9" ht="41.25" customHeight="1">
      <c r="A178" s="3" t="s">
        <v>13</v>
      </c>
      <c r="B178" s="33" t="s">
        <v>201</v>
      </c>
      <c r="C178" s="33" t="s">
        <v>204</v>
      </c>
      <c r="D178" s="33" t="s">
        <v>199</v>
      </c>
      <c r="E178" s="4" t="s">
        <v>228</v>
      </c>
      <c r="F178" s="26" t="s">
        <v>14</v>
      </c>
      <c r="G178" s="65">
        <v>6843.87</v>
      </c>
      <c r="H178" s="143">
        <v>9543.87</v>
      </c>
      <c r="I178" s="143">
        <v>1964.54</v>
      </c>
    </row>
    <row r="179" spans="1:9" ht="66" customHeight="1">
      <c r="A179" s="9" t="s">
        <v>382</v>
      </c>
      <c r="B179" s="31" t="s">
        <v>201</v>
      </c>
      <c r="C179" s="31" t="s">
        <v>204</v>
      </c>
      <c r="D179" s="31" t="s">
        <v>199</v>
      </c>
      <c r="E179" s="8" t="s">
        <v>390</v>
      </c>
      <c r="F179" s="22"/>
      <c r="G179" s="59">
        <f>G180</f>
        <v>17869.09</v>
      </c>
      <c r="H179" s="137">
        <f>H180</f>
        <v>192837.58000000002</v>
      </c>
      <c r="I179" s="137">
        <f>I180</f>
        <v>2777.27</v>
      </c>
    </row>
    <row r="180" spans="1:9" ht="42" customHeight="1">
      <c r="A180" s="12" t="s">
        <v>383</v>
      </c>
      <c r="B180" s="32" t="s">
        <v>201</v>
      </c>
      <c r="C180" s="32" t="s">
        <v>204</v>
      </c>
      <c r="D180" s="32" t="s">
        <v>199</v>
      </c>
      <c r="E180" s="13" t="s">
        <v>384</v>
      </c>
      <c r="F180" s="28"/>
      <c r="G180" s="61">
        <f>G181+G184</f>
        <v>17869.09</v>
      </c>
      <c r="H180" s="139">
        <f>H181+H184</f>
        <v>192837.58000000002</v>
      </c>
      <c r="I180" s="139">
        <f>I181+I184</f>
        <v>2777.27</v>
      </c>
    </row>
    <row r="181" spans="1:9" ht="63" customHeight="1">
      <c r="A181" s="3" t="s">
        <v>419</v>
      </c>
      <c r="B181" s="33" t="s">
        <v>201</v>
      </c>
      <c r="C181" s="33" t="s">
        <v>204</v>
      </c>
      <c r="D181" s="33" t="s">
        <v>199</v>
      </c>
      <c r="E181" s="4" t="s">
        <v>420</v>
      </c>
      <c r="F181" s="26"/>
      <c r="G181" s="65">
        <f>G183</f>
        <v>17867.8</v>
      </c>
      <c r="H181" s="143">
        <f>H182+H183</f>
        <v>115478.88</v>
      </c>
      <c r="I181" s="143">
        <f>I182+I183</f>
        <v>2577.27</v>
      </c>
    </row>
    <row r="182" spans="1:9" ht="41.25" customHeight="1">
      <c r="A182" s="3" t="s">
        <v>13</v>
      </c>
      <c r="B182" s="33" t="s">
        <v>201</v>
      </c>
      <c r="C182" s="33" t="s">
        <v>204</v>
      </c>
      <c r="D182" s="33" t="s">
        <v>199</v>
      </c>
      <c r="E182" s="4" t="s">
        <v>420</v>
      </c>
      <c r="F182" s="26" t="s">
        <v>14</v>
      </c>
      <c r="G182" s="65">
        <v>17867.8</v>
      </c>
      <c r="H182" s="143">
        <v>2611</v>
      </c>
      <c r="I182" s="143">
        <v>2577.27</v>
      </c>
    </row>
    <row r="183" spans="1:9" ht="41.25" customHeight="1">
      <c r="A183" s="3" t="s">
        <v>259</v>
      </c>
      <c r="B183" s="33" t="s">
        <v>201</v>
      </c>
      <c r="C183" s="33" t="s">
        <v>204</v>
      </c>
      <c r="D183" s="33" t="s">
        <v>199</v>
      </c>
      <c r="E183" s="4" t="s">
        <v>420</v>
      </c>
      <c r="F183" s="26" t="s">
        <v>267</v>
      </c>
      <c r="G183" s="65">
        <v>17867.8</v>
      </c>
      <c r="H183" s="143">
        <v>112867.88</v>
      </c>
      <c r="I183" s="143">
        <v>0</v>
      </c>
    </row>
    <row r="184" spans="1:9" ht="39" customHeight="1">
      <c r="A184" s="3" t="s">
        <v>422</v>
      </c>
      <c r="B184" s="33" t="s">
        <v>201</v>
      </c>
      <c r="C184" s="33" t="s">
        <v>204</v>
      </c>
      <c r="D184" s="33" t="s">
        <v>199</v>
      </c>
      <c r="E184" s="4" t="s">
        <v>421</v>
      </c>
      <c r="F184" s="26"/>
      <c r="G184" s="65">
        <f>G186</f>
        <v>1.29</v>
      </c>
      <c r="H184" s="143">
        <f>H185+H186</f>
        <v>77358.7</v>
      </c>
      <c r="I184" s="143">
        <f>I185+I186</f>
        <v>200</v>
      </c>
    </row>
    <row r="185" spans="1:9" ht="39" customHeight="1">
      <c r="A185" s="3" t="s">
        <v>13</v>
      </c>
      <c r="B185" s="33" t="s">
        <v>201</v>
      </c>
      <c r="C185" s="33" t="s">
        <v>204</v>
      </c>
      <c r="D185" s="33" t="s">
        <v>199</v>
      </c>
      <c r="E185" s="4" t="s">
        <v>421</v>
      </c>
      <c r="F185" s="26" t="s">
        <v>14</v>
      </c>
      <c r="G185" s="65"/>
      <c r="H185" s="143">
        <v>200</v>
      </c>
      <c r="I185" s="143">
        <v>200</v>
      </c>
    </row>
    <row r="186" spans="1:9" ht="41.25" customHeight="1">
      <c r="A186" s="3" t="s">
        <v>259</v>
      </c>
      <c r="B186" s="33" t="s">
        <v>201</v>
      </c>
      <c r="C186" s="33" t="s">
        <v>204</v>
      </c>
      <c r="D186" s="33" t="s">
        <v>199</v>
      </c>
      <c r="E186" s="4" t="s">
        <v>421</v>
      </c>
      <c r="F186" s="26" t="s">
        <v>267</v>
      </c>
      <c r="G186" s="65">
        <v>1.29</v>
      </c>
      <c r="H186" s="143">
        <v>77158.7</v>
      </c>
      <c r="I186" s="143">
        <v>0</v>
      </c>
    </row>
    <row r="187" spans="1:9" ht="15.75">
      <c r="A187" s="44" t="s">
        <v>229</v>
      </c>
      <c r="B187" s="45" t="s">
        <v>201</v>
      </c>
      <c r="C187" s="45" t="s">
        <v>232</v>
      </c>
      <c r="D187" s="45"/>
      <c r="E187" s="46"/>
      <c r="F187" s="55"/>
      <c r="G187" s="60" t="e">
        <f>#REF!+G210</f>
        <v>#REF!</v>
      </c>
      <c r="H187" s="138">
        <f>H188</f>
        <v>147018.43000000002</v>
      </c>
      <c r="I187" s="138">
        <f>I188</f>
        <v>1929.6999999999998</v>
      </c>
    </row>
    <row r="188" spans="1:9" ht="31.5">
      <c r="A188" s="9" t="s">
        <v>230</v>
      </c>
      <c r="B188" s="31" t="s">
        <v>201</v>
      </c>
      <c r="C188" s="31" t="s">
        <v>232</v>
      </c>
      <c r="D188" s="31"/>
      <c r="E188" s="8" t="s">
        <v>231</v>
      </c>
      <c r="F188" s="8"/>
      <c r="G188" s="64" t="e">
        <f>G201+G190+G197+#REF!</f>
        <v>#REF!</v>
      </c>
      <c r="H188" s="145">
        <f>H189+H196+H205+H210</f>
        <v>147018.43000000002</v>
      </c>
      <c r="I188" s="145">
        <f>I189+I196+I205+I210</f>
        <v>1929.6999999999998</v>
      </c>
    </row>
    <row r="189" spans="1:9" s="56" customFormat="1" ht="15.75">
      <c r="A189" s="9" t="s">
        <v>303</v>
      </c>
      <c r="B189" s="31" t="s">
        <v>201</v>
      </c>
      <c r="C189" s="31" t="s">
        <v>232</v>
      </c>
      <c r="D189" s="31" t="s">
        <v>195</v>
      </c>
      <c r="E189" s="8"/>
      <c r="F189" s="8"/>
      <c r="G189" s="64"/>
      <c r="H189" s="145">
        <f>H190</f>
        <v>138256.29</v>
      </c>
      <c r="I189" s="145">
        <f>I190</f>
        <v>120.22</v>
      </c>
    </row>
    <row r="190" spans="1:9" ht="31.5">
      <c r="A190" s="9" t="s">
        <v>374</v>
      </c>
      <c r="B190" s="31" t="s">
        <v>201</v>
      </c>
      <c r="C190" s="31" t="s">
        <v>232</v>
      </c>
      <c r="D190" s="31" t="s">
        <v>195</v>
      </c>
      <c r="E190" s="8" t="s">
        <v>309</v>
      </c>
      <c r="F190" s="8"/>
      <c r="G190" s="64">
        <f>G191+G194</f>
        <v>26000</v>
      </c>
      <c r="H190" s="145">
        <f>H191+H194</f>
        <v>138256.29</v>
      </c>
      <c r="I190" s="145">
        <f>I191+I194</f>
        <v>120.22</v>
      </c>
    </row>
    <row r="191" spans="1:9" s="57" customFormat="1" ht="63">
      <c r="A191" s="12" t="s">
        <v>305</v>
      </c>
      <c r="B191" s="32" t="s">
        <v>201</v>
      </c>
      <c r="C191" s="32" t="s">
        <v>232</v>
      </c>
      <c r="D191" s="32" t="s">
        <v>195</v>
      </c>
      <c r="E191" s="13" t="s">
        <v>423</v>
      </c>
      <c r="F191" s="13"/>
      <c r="G191" s="62">
        <f aca="true" t="shared" si="28" ref="G191:I192">G192</f>
        <v>0</v>
      </c>
      <c r="H191" s="140">
        <f t="shared" si="28"/>
        <v>1489.31</v>
      </c>
      <c r="I191" s="140">
        <f t="shared" si="28"/>
        <v>120.22</v>
      </c>
    </row>
    <row r="192" spans="1:9" ht="49.5" customHeight="1">
      <c r="A192" s="3" t="s">
        <v>375</v>
      </c>
      <c r="B192" s="33" t="s">
        <v>201</v>
      </c>
      <c r="C192" s="33" t="s">
        <v>232</v>
      </c>
      <c r="D192" s="33" t="s">
        <v>195</v>
      </c>
      <c r="E192" s="4" t="s">
        <v>310</v>
      </c>
      <c r="F192" s="4"/>
      <c r="G192" s="63">
        <f t="shared" si="28"/>
        <v>0</v>
      </c>
      <c r="H192" s="141">
        <f t="shared" si="28"/>
        <v>1489.31</v>
      </c>
      <c r="I192" s="141">
        <f t="shared" si="28"/>
        <v>120.22</v>
      </c>
    </row>
    <row r="193" spans="1:9" ht="31.5">
      <c r="A193" s="3" t="s">
        <v>13</v>
      </c>
      <c r="B193" s="33" t="s">
        <v>201</v>
      </c>
      <c r="C193" s="33" t="s">
        <v>232</v>
      </c>
      <c r="D193" s="33" t="s">
        <v>195</v>
      </c>
      <c r="E193" s="4" t="s">
        <v>310</v>
      </c>
      <c r="F193" s="4" t="s">
        <v>14</v>
      </c>
      <c r="G193" s="63"/>
      <c r="H193" s="141">
        <v>1489.31</v>
      </c>
      <c r="I193" s="141">
        <v>120.22</v>
      </c>
    </row>
    <row r="194" spans="1:9" s="57" customFormat="1" ht="94.5">
      <c r="A194" s="12" t="s">
        <v>425</v>
      </c>
      <c r="B194" s="32" t="s">
        <v>201</v>
      </c>
      <c r="C194" s="32" t="s">
        <v>232</v>
      </c>
      <c r="D194" s="32" t="s">
        <v>195</v>
      </c>
      <c r="E194" s="13" t="s">
        <v>426</v>
      </c>
      <c r="F194" s="13"/>
      <c r="G194" s="62">
        <f>G195</f>
        <v>26000</v>
      </c>
      <c r="H194" s="140">
        <f>H195</f>
        <v>136766.98</v>
      </c>
      <c r="I194" s="140">
        <f>I195</f>
        <v>0</v>
      </c>
    </row>
    <row r="195" spans="1:9" ht="33" customHeight="1">
      <c r="A195" s="3" t="s">
        <v>259</v>
      </c>
      <c r="B195" s="33" t="s">
        <v>201</v>
      </c>
      <c r="C195" s="33" t="s">
        <v>232</v>
      </c>
      <c r="D195" s="33" t="s">
        <v>195</v>
      </c>
      <c r="E195" s="4" t="s">
        <v>426</v>
      </c>
      <c r="F195" s="4" t="s">
        <v>267</v>
      </c>
      <c r="G195" s="63">
        <v>26000</v>
      </c>
      <c r="H195" s="141">
        <v>136766.98</v>
      </c>
      <c r="I195" s="141">
        <v>0</v>
      </c>
    </row>
    <row r="196" spans="1:9" s="56" customFormat="1" ht="33" customHeight="1">
      <c r="A196" s="9" t="s">
        <v>313</v>
      </c>
      <c r="B196" s="31" t="s">
        <v>201</v>
      </c>
      <c r="C196" s="31" t="s">
        <v>232</v>
      </c>
      <c r="D196" s="31" t="s">
        <v>196</v>
      </c>
      <c r="E196" s="8"/>
      <c r="F196" s="8"/>
      <c r="G196" s="64"/>
      <c r="H196" s="145">
        <f>H197+H201</f>
        <v>5453.22</v>
      </c>
      <c r="I196" s="145">
        <f>I197+I201</f>
        <v>931.92</v>
      </c>
    </row>
    <row r="197" spans="1:9" ht="47.25">
      <c r="A197" s="9" t="s">
        <v>314</v>
      </c>
      <c r="B197" s="31" t="s">
        <v>201</v>
      </c>
      <c r="C197" s="31" t="s">
        <v>232</v>
      </c>
      <c r="D197" s="31" t="s">
        <v>196</v>
      </c>
      <c r="E197" s="8" t="s">
        <v>317</v>
      </c>
      <c r="F197" s="8"/>
      <c r="G197" s="64">
        <f aca="true" t="shared" si="29" ref="G197:I199">G198</f>
        <v>0</v>
      </c>
      <c r="H197" s="145">
        <f t="shared" si="29"/>
        <v>83.89</v>
      </c>
      <c r="I197" s="145">
        <f t="shared" si="29"/>
        <v>83.89</v>
      </c>
    </row>
    <row r="198" spans="1:9" ht="63">
      <c r="A198" s="12" t="s">
        <v>315</v>
      </c>
      <c r="B198" s="32" t="s">
        <v>201</v>
      </c>
      <c r="C198" s="32" t="s">
        <v>232</v>
      </c>
      <c r="D198" s="32" t="s">
        <v>196</v>
      </c>
      <c r="E198" s="13" t="s">
        <v>424</v>
      </c>
      <c r="F198" s="13"/>
      <c r="G198" s="62">
        <f t="shared" si="29"/>
        <v>0</v>
      </c>
      <c r="H198" s="140">
        <f t="shared" si="29"/>
        <v>83.89</v>
      </c>
      <c r="I198" s="140">
        <f t="shared" si="29"/>
        <v>83.89</v>
      </c>
    </row>
    <row r="199" spans="1:9" s="2" customFormat="1" ht="63">
      <c r="A199" s="3" t="s">
        <v>316</v>
      </c>
      <c r="B199" s="33" t="s">
        <v>201</v>
      </c>
      <c r="C199" s="33" t="s">
        <v>232</v>
      </c>
      <c r="D199" s="33" t="s">
        <v>196</v>
      </c>
      <c r="E199" s="4" t="s">
        <v>318</v>
      </c>
      <c r="F199" s="4"/>
      <c r="G199" s="63">
        <f t="shared" si="29"/>
        <v>0</v>
      </c>
      <c r="H199" s="141">
        <f t="shared" si="29"/>
        <v>83.89</v>
      </c>
      <c r="I199" s="141">
        <f t="shared" si="29"/>
        <v>83.89</v>
      </c>
    </row>
    <row r="200" spans="1:9" ht="31.5">
      <c r="A200" s="3" t="s">
        <v>13</v>
      </c>
      <c r="B200" s="33" t="s">
        <v>201</v>
      </c>
      <c r="C200" s="33" t="s">
        <v>232</v>
      </c>
      <c r="D200" s="33" t="s">
        <v>196</v>
      </c>
      <c r="E200" s="4" t="s">
        <v>318</v>
      </c>
      <c r="F200" s="4" t="s">
        <v>14</v>
      </c>
      <c r="G200" s="63"/>
      <c r="H200" s="141">
        <v>83.89</v>
      </c>
      <c r="I200" s="141">
        <v>83.89</v>
      </c>
    </row>
    <row r="201" spans="1:9" s="56" customFormat="1" ht="33" customHeight="1">
      <c r="A201" s="16" t="s">
        <v>45</v>
      </c>
      <c r="B201" s="31" t="s">
        <v>201</v>
      </c>
      <c r="C201" s="31" t="s">
        <v>232</v>
      </c>
      <c r="D201" s="31" t="s">
        <v>196</v>
      </c>
      <c r="E201" s="20" t="s">
        <v>79</v>
      </c>
      <c r="F201" s="20"/>
      <c r="G201" s="71" t="e">
        <f>G202</f>
        <v>#REF!</v>
      </c>
      <c r="H201" s="147">
        <f>H202</f>
        <v>5369.33</v>
      </c>
      <c r="I201" s="147">
        <f>I202</f>
        <v>848.03</v>
      </c>
    </row>
    <row r="202" spans="1:9" ht="31.5">
      <c r="A202" s="12" t="s">
        <v>49</v>
      </c>
      <c r="B202" s="32" t="s">
        <v>201</v>
      </c>
      <c r="C202" s="32" t="s">
        <v>232</v>
      </c>
      <c r="D202" s="32" t="s">
        <v>196</v>
      </c>
      <c r="E202" s="13" t="s">
        <v>182</v>
      </c>
      <c r="F202" s="17"/>
      <c r="G202" s="72" t="e">
        <f>#REF!+G203</f>
        <v>#REF!</v>
      </c>
      <c r="H202" s="154">
        <f>H203</f>
        <v>5369.33</v>
      </c>
      <c r="I202" s="154">
        <f>I203</f>
        <v>848.03</v>
      </c>
    </row>
    <row r="203" spans="1:9" s="57" customFormat="1" ht="63">
      <c r="A203" s="12" t="s">
        <v>428</v>
      </c>
      <c r="B203" s="32" t="s">
        <v>201</v>
      </c>
      <c r="C203" s="32" t="s">
        <v>232</v>
      </c>
      <c r="D203" s="32" t="s">
        <v>196</v>
      </c>
      <c r="E203" s="13" t="s">
        <v>429</v>
      </c>
      <c r="F203" s="17"/>
      <c r="G203" s="72">
        <f>G204</f>
        <v>317.53</v>
      </c>
      <c r="H203" s="154">
        <f>H204</f>
        <v>5369.33</v>
      </c>
      <c r="I203" s="154">
        <f>I204</f>
        <v>848.03</v>
      </c>
    </row>
    <row r="204" spans="1:11" s="2" customFormat="1" ht="36.75" customHeight="1">
      <c r="A204" s="21" t="s">
        <v>13</v>
      </c>
      <c r="B204" s="33" t="s">
        <v>201</v>
      </c>
      <c r="C204" s="33" t="s">
        <v>232</v>
      </c>
      <c r="D204" s="33" t="s">
        <v>196</v>
      </c>
      <c r="E204" s="19" t="s">
        <v>429</v>
      </c>
      <c r="F204" s="4" t="s">
        <v>14</v>
      </c>
      <c r="G204" s="63">
        <v>317.53</v>
      </c>
      <c r="H204" s="141">
        <v>5369.33</v>
      </c>
      <c r="I204" s="141">
        <v>848.03</v>
      </c>
      <c r="J204" s="23"/>
      <c r="K204" s="23"/>
    </row>
    <row r="205" spans="1:11" s="56" customFormat="1" ht="26.25" customHeight="1">
      <c r="A205" s="16" t="s">
        <v>320</v>
      </c>
      <c r="B205" s="31" t="s">
        <v>201</v>
      </c>
      <c r="C205" s="31" t="s">
        <v>232</v>
      </c>
      <c r="D205" s="31" t="s">
        <v>199</v>
      </c>
      <c r="E205" s="20"/>
      <c r="F205" s="8"/>
      <c r="G205" s="64"/>
      <c r="H205" s="145">
        <f aca="true" t="shared" si="30" ref="H205:I208">H206</f>
        <v>1641.7</v>
      </c>
      <c r="I205" s="145">
        <f t="shared" si="30"/>
        <v>877.56</v>
      </c>
      <c r="J205" s="75"/>
      <c r="K205" s="75"/>
    </row>
    <row r="206" spans="1:11" s="56" customFormat="1" ht="41.25" customHeight="1">
      <c r="A206" s="9" t="s">
        <v>321</v>
      </c>
      <c r="B206" s="31" t="s">
        <v>201</v>
      </c>
      <c r="C206" s="31" t="s">
        <v>232</v>
      </c>
      <c r="D206" s="31" t="s">
        <v>199</v>
      </c>
      <c r="E206" s="8" t="s">
        <v>325</v>
      </c>
      <c r="F206" s="8"/>
      <c r="G206" s="64"/>
      <c r="H206" s="145">
        <f t="shared" si="30"/>
        <v>1641.7</v>
      </c>
      <c r="I206" s="145">
        <f t="shared" si="30"/>
        <v>877.56</v>
      </c>
      <c r="J206" s="75"/>
      <c r="K206" s="75"/>
    </row>
    <row r="207" spans="1:11" s="57" customFormat="1" ht="36" customHeight="1">
      <c r="A207" s="12" t="s">
        <v>322</v>
      </c>
      <c r="B207" s="32" t="s">
        <v>201</v>
      </c>
      <c r="C207" s="32" t="s">
        <v>232</v>
      </c>
      <c r="D207" s="32" t="s">
        <v>199</v>
      </c>
      <c r="E207" s="13" t="s">
        <v>427</v>
      </c>
      <c r="F207" s="13"/>
      <c r="G207" s="62"/>
      <c r="H207" s="140">
        <f t="shared" si="30"/>
        <v>1641.7</v>
      </c>
      <c r="I207" s="140">
        <f t="shared" si="30"/>
        <v>877.56</v>
      </c>
      <c r="J207" s="165"/>
      <c r="K207" s="165"/>
    </row>
    <row r="208" spans="1:11" s="2" customFormat="1" ht="71.25" customHeight="1">
      <c r="A208" s="3" t="s">
        <v>323</v>
      </c>
      <c r="B208" s="33" t="s">
        <v>201</v>
      </c>
      <c r="C208" s="33" t="s">
        <v>232</v>
      </c>
      <c r="D208" s="33" t="s">
        <v>199</v>
      </c>
      <c r="E208" s="4" t="s">
        <v>326</v>
      </c>
      <c r="F208" s="4"/>
      <c r="G208" s="63"/>
      <c r="H208" s="141">
        <f t="shared" si="30"/>
        <v>1641.7</v>
      </c>
      <c r="I208" s="141">
        <f t="shared" si="30"/>
        <v>877.56</v>
      </c>
      <c r="J208" s="23"/>
      <c r="K208" s="23"/>
    </row>
    <row r="209" spans="1:11" s="2" customFormat="1" ht="43.5" customHeight="1">
      <c r="A209" s="3" t="s">
        <v>13</v>
      </c>
      <c r="B209" s="33" t="s">
        <v>201</v>
      </c>
      <c r="C209" s="33" t="s">
        <v>232</v>
      </c>
      <c r="D209" s="33" t="s">
        <v>199</v>
      </c>
      <c r="E209" s="4" t="s">
        <v>326</v>
      </c>
      <c r="F209" s="4" t="s">
        <v>14</v>
      </c>
      <c r="G209" s="63"/>
      <c r="H209" s="141">
        <v>1641.7</v>
      </c>
      <c r="I209" s="141">
        <v>877.56</v>
      </c>
      <c r="J209" s="23"/>
      <c r="K209" s="23"/>
    </row>
    <row r="210" spans="1:9" ht="25.5" customHeight="1">
      <c r="A210" s="9" t="s">
        <v>233</v>
      </c>
      <c r="B210" s="31" t="s">
        <v>201</v>
      </c>
      <c r="C210" s="31" t="s">
        <v>232</v>
      </c>
      <c r="D210" s="31" t="s">
        <v>232</v>
      </c>
      <c r="E210" s="8"/>
      <c r="F210" s="8"/>
      <c r="G210" s="64" t="e">
        <f aca="true" t="shared" si="31" ref="G210:I212">G211</f>
        <v>#REF!</v>
      </c>
      <c r="H210" s="145">
        <f t="shared" si="31"/>
        <v>1667.22</v>
      </c>
      <c r="I210" s="145">
        <f t="shared" si="31"/>
        <v>0</v>
      </c>
    </row>
    <row r="211" spans="1:9" ht="34.5" customHeight="1">
      <c r="A211" s="14" t="s">
        <v>234</v>
      </c>
      <c r="B211" s="34" t="s">
        <v>201</v>
      </c>
      <c r="C211" s="34" t="s">
        <v>232</v>
      </c>
      <c r="D211" s="34" t="s">
        <v>232</v>
      </c>
      <c r="E211" s="20" t="s">
        <v>32</v>
      </c>
      <c r="F211" s="20"/>
      <c r="G211" s="71" t="e">
        <f t="shared" si="31"/>
        <v>#REF!</v>
      </c>
      <c r="H211" s="147">
        <f t="shared" si="31"/>
        <v>1667.22</v>
      </c>
      <c r="I211" s="147">
        <f t="shared" si="31"/>
        <v>0</v>
      </c>
    </row>
    <row r="212" spans="1:9" ht="40.5" customHeight="1">
      <c r="A212" s="16" t="s">
        <v>21</v>
      </c>
      <c r="B212" s="34" t="s">
        <v>201</v>
      </c>
      <c r="C212" s="34" t="s">
        <v>232</v>
      </c>
      <c r="D212" s="34" t="s">
        <v>232</v>
      </c>
      <c r="E212" s="20" t="s">
        <v>160</v>
      </c>
      <c r="F212" s="4"/>
      <c r="G212" s="63" t="e">
        <f t="shared" si="31"/>
        <v>#REF!</v>
      </c>
      <c r="H212" s="141">
        <f t="shared" si="31"/>
        <v>1667.22</v>
      </c>
      <c r="I212" s="141">
        <f t="shared" si="31"/>
        <v>0</v>
      </c>
    </row>
    <row r="213" spans="1:9" ht="51" customHeight="1">
      <c r="A213" s="18" t="s">
        <v>62</v>
      </c>
      <c r="B213" s="34" t="s">
        <v>201</v>
      </c>
      <c r="C213" s="34" t="s">
        <v>232</v>
      </c>
      <c r="D213" s="34" t="s">
        <v>232</v>
      </c>
      <c r="E213" s="17" t="s">
        <v>165</v>
      </c>
      <c r="F213" s="8"/>
      <c r="G213" s="64" t="e">
        <f>G214+G216+#REF!</f>
        <v>#REF!</v>
      </c>
      <c r="H213" s="145">
        <f>H214+H216</f>
        <v>1667.22</v>
      </c>
      <c r="I213" s="145">
        <f>I214+I216</f>
        <v>0</v>
      </c>
    </row>
    <row r="214" spans="1:9" ht="30" customHeight="1">
      <c r="A214" s="21" t="s">
        <v>430</v>
      </c>
      <c r="B214" s="35" t="s">
        <v>201</v>
      </c>
      <c r="C214" s="35" t="s">
        <v>232</v>
      </c>
      <c r="D214" s="35" t="s">
        <v>232</v>
      </c>
      <c r="E214" s="19" t="s">
        <v>161</v>
      </c>
      <c r="F214" s="4"/>
      <c r="G214" s="63">
        <f>G215</f>
        <v>0</v>
      </c>
      <c r="H214" s="141">
        <f>H215</f>
        <v>577.46</v>
      </c>
      <c r="I214" s="141">
        <f>I215</f>
        <v>0</v>
      </c>
    </row>
    <row r="215" spans="1:9" ht="39.75" customHeight="1">
      <c r="A215" s="21" t="s">
        <v>13</v>
      </c>
      <c r="B215" s="35" t="s">
        <v>201</v>
      </c>
      <c r="C215" s="35" t="s">
        <v>232</v>
      </c>
      <c r="D215" s="35" t="s">
        <v>232</v>
      </c>
      <c r="E215" s="19" t="s">
        <v>161</v>
      </c>
      <c r="F215" s="4" t="s">
        <v>14</v>
      </c>
      <c r="G215" s="63"/>
      <c r="H215" s="141">
        <v>577.46</v>
      </c>
      <c r="I215" s="141">
        <v>0</v>
      </c>
    </row>
    <row r="216" spans="1:9" ht="35.25" customHeight="1">
      <c r="A216" s="18" t="s">
        <v>431</v>
      </c>
      <c r="B216" s="122" t="s">
        <v>201</v>
      </c>
      <c r="C216" s="122" t="s">
        <v>232</v>
      </c>
      <c r="D216" s="122" t="s">
        <v>232</v>
      </c>
      <c r="E216" s="17" t="s">
        <v>164</v>
      </c>
      <c r="F216" s="17"/>
      <c r="G216" s="72">
        <f>G217</f>
        <v>0</v>
      </c>
      <c r="H216" s="154">
        <f>H217</f>
        <v>1089.76</v>
      </c>
      <c r="I216" s="154">
        <f>I217</f>
        <v>0</v>
      </c>
    </row>
    <row r="217" spans="1:9" ht="34.5" customHeight="1">
      <c r="A217" s="21" t="s">
        <v>18</v>
      </c>
      <c r="B217" s="35" t="s">
        <v>201</v>
      </c>
      <c r="C217" s="35" t="s">
        <v>232</v>
      </c>
      <c r="D217" s="35" t="s">
        <v>232</v>
      </c>
      <c r="E217" s="19" t="s">
        <v>164</v>
      </c>
      <c r="F217" s="4" t="s">
        <v>19</v>
      </c>
      <c r="G217" s="63"/>
      <c r="H217" s="141">
        <v>1089.76</v>
      </c>
      <c r="I217" s="141">
        <v>0</v>
      </c>
    </row>
    <row r="218" spans="1:9" ht="15.75">
      <c r="A218" s="44" t="s">
        <v>235</v>
      </c>
      <c r="B218" s="45" t="s">
        <v>201</v>
      </c>
      <c r="C218" s="45" t="s">
        <v>212</v>
      </c>
      <c r="D218" s="45"/>
      <c r="E218" s="46"/>
      <c r="F218" s="46"/>
      <c r="G218" s="60">
        <f aca="true" t="shared" si="32" ref="G218:I219">G219</f>
        <v>1019.7</v>
      </c>
      <c r="H218" s="138">
        <f t="shared" si="32"/>
        <v>56881.18</v>
      </c>
      <c r="I218" s="138">
        <f t="shared" si="32"/>
        <v>30173.540000000005</v>
      </c>
    </row>
    <row r="219" spans="1:9" ht="17.25" customHeight="1">
      <c r="A219" s="3" t="s">
        <v>236</v>
      </c>
      <c r="B219" s="33" t="s">
        <v>201</v>
      </c>
      <c r="C219" s="33" t="s">
        <v>212</v>
      </c>
      <c r="D219" s="33" t="s">
        <v>195</v>
      </c>
      <c r="E219" s="4"/>
      <c r="F219" s="7"/>
      <c r="G219" s="63">
        <f t="shared" si="32"/>
        <v>1019.7</v>
      </c>
      <c r="H219" s="141">
        <f t="shared" si="32"/>
        <v>56881.18</v>
      </c>
      <c r="I219" s="141">
        <f t="shared" si="32"/>
        <v>30173.540000000005</v>
      </c>
    </row>
    <row r="220" spans="1:9" ht="32.25" customHeight="1">
      <c r="A220" s="11" t="s">
        <v>98</v>
      </c>
      <c r="B220" s="33" t="s">
        <v>201</v>
      </c>
      <c r="C220" s="33" t="s">
        <v>212</v>
      </c>
      <c r="D220" s="33" t="s">
        <v>195</v>
      </c>
      <c r="E220" s="22" t="s">
        <v>81</v>
      </c>
      <c r="F220" s="22"/>
      <c r="G220" s="59">
        <f>G221+G226+G231+G235</f>
        <v>1019.7</v>
      </c>
      <c r="H220" s="137">
        <f>H221+H226+H231+H235</f>
        <v>56881.18</v>
      </c>
      <c r="I220" s="137">
        <f>I221+I226+I231+I235</f>
        <v>30173.540000000005</v>
      </c>
    </row>
    <row r="221" spans="1:9" ht="49.5" customHeight="1">
      <c r="A221" s="9" t="s">
        <v>73</v>
      </c>
      <c r="B221" s="33" t="s">
        <v>201</v>
      </c>
      <c r="C221" s="33" t="s">
        <v>212</v>
      </c>
      <c r="D221" s="33" t="s">
        <v>195</v>
      </c>
      <c r="E221" s="8" t="s">
        <v>82</v>
      </c>
      <c r="F221" s="8"/>
      <c r="G221" s="64">
        <f aca="true" t="shared" si="33" ref="G221:I222">G222</f>
        <v>1020</v>
      </c>
      <c r="H221" s="145">
        <f t="shared" si="33"/>
        <v>38101.29</v>
      </c>
      <c r="I221" s="145">
        <f t="shared" si="33"/>
        <v>20813.83</v>
      </c>
    </row>
    <row r="222" spans="1:9" ht="68.25" customHeight="1">
      <c r="A222" s="12" t="s">
        <v>72</v>
      </c>
      <c r="B222" s="33" t="s">
        <v>201</v>
      </c>
      <c r="C222" s="33" t="s">
        <v>212</v>
      </c>
      <c r="D222" s="33" t="s">
        <v>195</v>
      </c>
      <c r="E222" s="13" t="s">
        <v>433</v>
      </c>
      <c r="F222" s="13"/>
      <c r="G222" s="62">
        <f t="shared" si="33"/>
        <v>1020</v>
      </c>
      <c r="H222" s="140">
        <f t="shared" si="33"/>
        <v>38101.29</v>
      </c>
      <c r="I222" s="140">
        <f t="shared" si="33"/>
        <v>20813.83</v>
      </c>
    </row>
    <row r="223" spans="1:9" ht="33" customHeight="1">
      <c r="A223" s="3" t="s">
        <v>71</v>
      </c>
      <c r="B223" s="33" t="s">
        <v>201</v>
      </c>
      <c r="C223" s="33" t="s">
        <v>212</v>
      </c>
      <c r="D223" s="33" t="s">
        <v>195</v>
      </c>
      <c r="E223" s="4" t="s">
        <v>83</v>
      </c>
      <c r="F223" s="4"/>
      <c r="G223" s="63">
        <f>G224+G225</f>
        <v>1020</v>
      </c>
      <c r="H223" s="141">
        <f>H224+H225</f>
        <v>38101.29</v>
      </c>
      <c r="I223" s="141">
        <f>I224+I225</f>
        <v>20813.83</v>
      </c>
    </row>
    <row r="224" spans="1:9" ht="33" customHeight="1">
      <c r="A224" s="3" t="s">
        <v>13</v>
      </c>
      <c r="B224" s="33" t="s">
        <v>201</v>
      </c>
      <c r="C224" s="33" t="s">
        <v>212</v>
      </c>
      <c r="D224" s="33" t="s">
        <v>195</v>
      </c>
      <c r="E224" s="4" t="s">
        <v>83</v>
      </c>
      <c r="F224" s="4" t="s">
        <v>14</v>
      </c>
      <c r="G224" s="63">
        <v>20</v>
      </c>
      <c r="H224" s="141">
        <v>561.29</v>
      </c>
      <c r="I224" s="141">
        <v>171.29</v>
      </c>
    </row>
    <row r="225" spans="1:9" ht="51" customHeight="1">
      <c r="A225" s="3" t="s">
        <v>48</v>
      </c>
      <c r="B225" s="33" t="s">
        <v>201</v>
      </c>
      <c r="C225" s="33" t="s">
        <v>212</v>
      </c>
      <c r="D225" s="33" t="s">
        <v>195</v>
      </c>
      <c r="E225" s="4" t="s">
        <v>83</v>
      </c>
      <c r="F225" s="4" t="s">
        <v>10</v>
      </c>
      <c r="G225" s="63">
        <v>1000</v>
      </c>
      <c r="H225" s="141">
        <v>37540</v>
      </c>
      <c r="I225" s="141">
        <v>20642.54</v>
      </c>
    </row>
    <row r="226" spans="1:9" ht="33.75" customHeight="1">
      <c r="A226" s="9" t="s">
        <v>84</v>
      </c>
      <c r="B226" s="33" t="s">
        <v>201</v>
      </c>
      <c r="C226" s="33" t="s">
        <v>212</v>
      </c>
      <c r="D226" s="33" t="s">
        <v>195</v>
      </c>
      <c r="E226" s="8" t="s">
        <v>85</v>
      </c>
      <c r="F226" s="8"/>
      <c r="G226" s="64">
        <f aca="true" t="shared" si="34" ref="G226:I227">G227</f>
        <v>-30.3</v>
      </c>
      <c r="H226" s="145">
        <f t="shared" si="34"/>
        <v>14390.06</v>
      </c>
      <c r="I226" s="145">
        <f t="shared" si="34"/>
        <v>7190.620000000001</v>
      </c>
    </row>
    <row r="227" spans="1:9" ht="68.25" customHeight="1">
      <c r="A227" s="12" t="s">
        <v>86</v>
      </c>
      <c r="B227" s="33" t="s">
        <v>201</v>
      </c>
      <c r="C227" s="33" t="s">
        <v>212</v>
      </c>
      <c r="D227" s="33" t="s">
        <v>195</v>
      </c>
      <c r="E227" s="13" t="s">
        <v>434</v>
      </c>
      <c r="F227" s="13"/>
      <c r="G227" s="62">
        <f t="shared" si="34"/>
        <v>-30.3</v>
      </c>
      <c r="H227" s="140">
        <f t="shared" si="34"/>
        <v>14390.06</v>
      </c>
      <c r="I227" s="140">
        <f t="shared" si="34"/>
        <v>7190.620000000001</v>
      </c>
    </row>
    <row r="228" spans="1:9" ht="35.25" customHeight="1">
      <c r="A228" s="3" t="s">
        <v>88</v>
      </c>
      <c r="B228" s="33" t="s">
        <v>201</v>
      </c>
      <c r="C228" s="33" t="s">
        <v>212</v>
      </c>
      <c r="D228" s="33" t="s">
        <v>195</v>
      </c>
      <c r="E228" s="4" t="s">
        <v>87</v>
      </c>
      <c r="F228" s="4"/>
      <c r="G228" s="63">
        <f>G229+G230</f>
        <v>-30.3</v>
      </c>
      <c r="H228" s="141">
        <f>H229+H230</f>
        <v>14390.06</v>
      </c>
      <c r="I228" s="141">
        <f>I229+I230</f>
        <v>7190.620000000001</v>
      </c>
    </row>
    <row r="229" spans="1:9" ht="35.25" customHeight="1">
      <c r="A229" s="3" t="s">
        <v>13</v>
      </c>
      <c r="B229" s="33" t="s">
        <v>201</v>
      </c>
      <c r="C229" s="33" t="s">
        <v>212</v>
      </c>
      <c r="D229" s="33" t="s">
        <v>195</v>
      </c>
      <c r="E229" s="4" t="s">
        <v>87</v>
      </c>
      <c r="F229" s="4" t="s">
        <v>14</v>
      </c>
      <c r="G229" s="63">
        <v>-0.3</v>
      </c>
      <c r="H229" s="141">
        <v>420.06</v>
      </c>
      <c r="I229" s="141">
        <v>123.56</v>
      </c>
    </row>
    <row r="230" spans="1:9" ht="53.25" customHeight="1">
      <c r="A230" s="3" t="s">
        <v>48</v>
      </c>
      <c r="B230" s="33" t="s">
        <v>201</v>
      </c>
      <c r="C230" s="33" t="s">
        <v>212</v>
      </c>
      <c r="D230" s="33" t="s">
        <v>195</v>
      </c>
      <c r="E230" s="4" t="s">
        <v>87</v>
      </c>
      <c r="F230" s="4" t="s">
        <v>10</v>
      </c>
      <c r="G230" s="63">
        <v>-30</v>
      </c>
      <c r="H230" s="141">
        <v>13970</v>
      </c>
      <c r="I230" s="141">
        <v>7067.06</v>
      </c>
    </row>
    <row r="231" spans="1:9" ht="51" customHeight="1">
      <c r="A231" s="9" t="s">
        <v>89</v>
      </c>
      <c r="B231" s="33" t="s">
        <v>201</v>
      </c>
      <c r="C231" s="33" t="s">
        <v>212</v>
      </c>
      <c r="D231" s="33" t="s">
        <v>195</v>
      </c>
      <c r="E231" s="8" t="s">
        <v>92</v>
      </c>
      <c r="F231" s="8"/>
      <c r="G231" s="64">
        <f aca="true" t="shared" si="35" ref="G231:I233">G232</f>
        <v>0</v>
      </c>
      <c r="H231" s="145">
        <f t="shared" si="35"/>
        <v>4100</v>
      </c>
      <c r="I231" s="145">
        <f t="shared" si="35"/>
        <v>2029.26</v>
      </c>
    </row>
    <row r="232" spans="1:9" ht="84" customHeight="1">
      <c r="A232" s="12" t="s">
        <v>90</v>
      </c>
      <c r="B232" s="32" t="s">
        <v>201</v>
      </c>
      <c r="C232" s="32" t="s">
        <v>212</v>
      </c>
      <c r="D232" s="32" t="s">
        <v>195</v>
      </c>
      <c r="E232" s="13" t="s">
        <v>435</v>
      </c>
      <c r="F232" s="13"/>
      <c r="G232" s="62">
        <f t="shared" si="35"/>
        <v>0</v>
      </c>
      <c r="H232" s="140">
        <f t="shared" si="35"/>
        <v>4100</v>
      </c>
      <c r="I232" s="140">
        <f t="shared" si="35"/>
        <v>2029.26</v>
      </c>
    </row>
    <row r="233" spans="1:9" ht="33.75" customHeight="1">
      <c r="A233" s="3" t="s">
        <v>93</v>
      </c>
      <c r="B233" s="33" t="s">
        <v>201</v>
      </c>
      <c r="C233" s="33" t="s">
        <v>212</v>
      </c>
      <c r="D233" s="33" t="s">
        <v>195</v>
      </c>
      <c r="E233" s="4" t="s">
        <v>91</v>
      </c>
      <c r="F233" s="4"/>
      <c r="G233" s="63">
        <f t="shared" si="35"/>
        <v>0</v>
      </c>
      <c r="H233" s="141">
        <f t="shared" si="35"/>
        <v>4100</v>
      </c>
      <c r="I233" s="141">
        <f t="shared" si="35"/>
        <v>2029.26</v>
      </c>
    </row>
    <row r="234" spans="1:9" ht="54.75" customHeight="1">
      <c r="A234" s="3" t="s">
        <v>48</v>
      </c>
      <c r="B234" s="33" t="s">
        <v>201</v>
      </c>
      <c r="C234" s="33" t="s">
        <v>212</v>
      </c>
      <c r="D234" s="33" t="s">
        <v>195</v>
      </c>
      <c r="E234" s="4" t="s">
        <v>91</v>
      </c>
      <c r="F234" s="4" t="s">
        <v>10</v>
      </c>
      <c r="G234" s="63"/>
      <c r="H234" s="141">
        <v>4100</v>
      </c>
      <c r="I234" s="141">
        <v>2029.26</v>
      </c>
    </row>
    <row r="235" spans="1:9" ht="36" customHeight="1">
      <c r="A235" s="9" t="s">
        <v>45</v>
      </c>
      <c r="B235" s="31" t="s">
        <v>201</v>
      </c>
      <c r="C235" s="31" t="s">
        <v>212</v>
      </c>
      <c r="D235" s="31" t="s">
        <v>195</v>
      </c>
      <c r="E235" s="8" t="s">
        <v>94</v>
      </c>
      <c r="F235" s="8"/>
      <c r="G235" s="64">
        <f>G236+G238</f>
        <v>30</v>
      </c>
      <c r="H235" s="145">
        <f>H236+H238</f>
        <v>289.83000000000004</v>
      </c>
      <c r="I235" s="145">
        <f>I236+I238</f>
        <v>139.83</v>
      </c>
    </row>
    <row r="236" spans="1:9" s="2" customFormat="1" ht="36.75" customHeight="1">
      <c r="A236" s="12" t="s">
        <v>463</v>
      </c>
      <c r="B236" s="32" t="s">
        <v>201</v>
      </c>
      <c r="C236" s="32" t="s">
        <v>212</v>
      </c>
      <c r="D236" s="32" t="s">
        <v>195</v>
      </c>
      <c r="E236" s="13" t="s">
        <v>464</v>
      </c>
      <c r="F236" s="13"/>
      <c r="G236" s="62">
        <f>G237</f>
        <v>30</v>
      </c>
      <c r="H236" s="140">
        <f>H237</f>
        <v>139.83</v>
      </c>
      <c r="I236" s="140">
        <f>I237</f>
        <v>139.83</v>
      </c>
    </row>
    <row r="237" spans="1:9" s="2" customFormat="1" ht="48" customHeight="1">
      <c r="A237" s="3" t="s">
        <v>48</v>
      </c>
      <c r="B237" s="33" t="s">
        <v>201</v>
      </c>
      <c r="C237" s="33" t="s">
        <v>212</v>
      </c>
      <c r="D237" s="33" t="s">
        <v>195</v>
      </c>
      <c r="E237" s="26" t="s">
        <v>464</v>
      </c>
      <c r="F237" s="26" t="s">
        <v>10</v>
      </c>
      <c r="G237" s="63">
        <f>30</f>
        <v>30</v>
      </c>
      <c r="H237" s="141">
        <v>139.83</v>
      </c>
      <c r="I237" s="141">
        <v>139.83</v>
      </c>
    </row>
    <row r="238" spans="1:9" s="57" customFormat="1" ht="32.25" customHeight="1">
      <c r="A238" s="12" t="s">
        <v>465</v>
      </c>
      <c r="B238" s="32" t="s">
        <v>201</v>
      </c>
      <c r="C238" s="32" t="s">
        <v>212</v>
      </c>
      <c r="D238" s="32" t="s">
        <v>195</v>
      </c>
      <c r="E238" s="28" t="s">
        <v>466</v>
      </c>
      <c r="F238" s="28"/>
      <c r="G238" s="62">
        <f>G239</f>
        <v>0</v>
      </c>
      <c r="H238" s="140">
        <f>H239</f>
        <v>150</v>
      </c>
      <c r="I238" s="140">
        <f>I239</f>
        <v>0</v>
      </c>
    </row>
    <row r="239" spans="1:9" s="2" customFormat="1" ht="57.75" customHeight="1">
      <c r="A239" s="3" t="s">
        <v>48</v>
      </c>
      <c r="B239" s="33" t="s">
        <v>201</v>
      </c>
      <c r="C239" s="33" t="s">
        <v>212</v>
      </c>
      <c r="D239" s="33" t="s">
        <v>195</v>
      </c>
      <c r="E239" s="26" t="s">
        <v>466</v>
      </c>
      <c r="F239" s="26" t="s">
        <v>10</v>
      </c>
      <c r="G239" s="63"/>
      <c r="H239" s="141">
        <v>150</v>
      </c>
      <c r="I239" s="141">
        <f>G239</f>
        <v>0</v>
      </c>
    </row>
    <row r="240" spans="1:9" s="2" customFormat="1" ht="25.5" customHeight="1">
      <c r="A240" s="41" t="s">
        <v>237</v>
      </c>
      <c r="B240" s="42" t="s">
        <v>201</v>
      </c>
      <c r="C240" s="42" t="s">
        <v>239</v>
      </c>
      <c r="D240" s="42"/>
      <c r="E240" s="43"/>
      <c r="F240" s="43"/>
      <c r="G240" s="66" t="e">
        <f>G241+G246+G282+G286</f>
        <v>#REF!</v>
      </c>
      <c r="H240" s="144">
        <f>H241+H246+H282+H286</f>
        <v>24267.51</v>
      </c>
      <c r="I240" s="144">
        <f>I241+I246+I282+I286</f>
        <v>9434.5</v>
      </c>
    </row>
    <row r="241" spans="1:9" s="2" customFormat="1" ht="24.75" customHeight="1">
      <c r="A241" s="11" t="s">
        <v>238</v>
      </c>
      <c r="B241" s="40" t="s">
        <v>201</v>
      </c>
      <c r="C241" s="40" t="s">
        <v>239</v>
      </c>
      <c r="D241" s="40" t="s">
        <v>196</v>
      </c>
      <c r="E241" s="22"/>
      <c r="F241" s="22"/>
      <c r="G241" s="59">
        <f aca="true" t="shared" si="36" ref="G241:I243">G242</f>
        <v>0</v>
      </c>
      <c r="H241" s="137">
        <f t="shared" si="36"/>
        <v>3526.8</v>
      </c>
      <c r="I241" s="137">
        <f t="shared" si="36"/>
        <v>1763.4</v>
      </c>
    </row>
    <row r="242" spans="1:9" s="2" customFormat="1" ht="31.5" customHeight="1">
      <c r="A242" s="11" t="s">
        <v>99</v>
      </c>
      <c r="B242" s="40" t="s">
        <v>201</v>
      </c>
      <c r="C242" s="40" t="s">
        <v>239</v>
      </c>
      <c r="D242" s="40" t="s">
        <v>196</v>
      </c>
      <c r="E242" s="20" t="s">
        <v>32</v>
      </c>
      <c r="F242" s="13"/>
      <c r="G242" s="62">
        <f t="shared" si="36"/>
        <v>0</v>
      </c>
      <c r="H242" s="140">
        <f t="shared" si="36"/>
        <v>3526.8</v>
      </c>
      <c r="I242" s="140">
        <f t="shared" si="36"/>
        <v>1763.4</v>
      </c>
    </row>
    <row r="243" spans="1:9" s="2" customFormat="1" ht="47.25" customHeight="1">
      <c r="A243" s="18" t="s">
        <v>61</v>
      </c>
      <c r="B243" s="36" t="s">
        <v>201</v>
      </c>
      <c r="C243" s="36" t="s">
        <v>239</v>
      </c>
      <c r="D243" s="36" t="s">
        <v>196</v>
      </c>
      <c r="E243" s="17" t="s">
        <v>157</v>
      </c>
      <c r="F243" s="13"/>
      <c r="G243" s="62">
        <f t="shared" si="36"/>
        <v>0</v>
      </c>
      <c r="H243" s="140">
        <f t="shared" si="36"/>
        <v>3526.8</v>
      </c>
      <c r="I243" s="140">
        <f t="shared" si="36"/>
        <v>1763.4</v>
      </c>
    </row>
    <row r="244" spans="1:9" s="2" customFormat="1" ht="37.5" customHeight="1">
      <c r="A244" s="18" t="s">
        <v>436</v>
      </c>
      <c r="B244" s="36" t="s">
        <v>201</v>
      </c>
      <c r="C244" s="36" t="s">
        <v>239</v>
      </c>
      <c r="D244" s="36" t="s">
        <v>196</v>
      </c>
      <c r="E244" s="17" t="s">
        <v>158</v>
      </c>
      <c r="F244" s="13"/>
      <c r="G244" s="62">
        <f>G245</f>
        <v>0</v>
      </c>
      <c r="H244" s="140">
        <f>H245</f>
        <v>3526.8</v>
      </c>
      <c r="I244" s="140">
        <f>I245</f>
        <v>1763.4</v>
      </c>
    </row>
    <row r="245" spans="1:9" s="2" customFormat="1" ht="48" customHeight="1">
      <c r="A245" s="21" t="s">
        <v>48</v>
      </c>
      <c r="B245" s="37" t="s">
        <v>201</v>
      </c>
      <c r="C245" s="37" t="s">
        <v>239</v>
      </c>
      <c r="D245" s="37" t="s">
        <v>196</v>
      </c>
      <c r="E245" s="19" t="s">
        <v>158</v>
      </c>
      <c r="F245" s="26" t="s">
        <v>10</v>
      </c>
      <c r="G245" s="65"/>
      <c r="H245" s="143">
        <v>3526.8</v>
      </c>
      <c r="I245" s="143">
        <v>1763.4</v>
      </c>
    </row>
    <row r="246" spans="1:9" s="56" customFormat="1" ht="27.75" customHeight="1">
      <c r="A246" s="11" t="s">
        <v>240</v>
      </c>
      <c r="B246" s="40" t="s">
        <v>201</v>
      </c>
      <c r="C246" s="40" t="s">
        <v>239</v>
      </c>
      <c r="D246" s="40" t="s">
        <v>199</v>
      </c>
      <c r="E246" s="22"/>
      <c r="F246" s="22"/>
      <c r="G246" s="59" t="e">
        <f>G247+G278</f>
        <v>#REF!</v>
      </c>
      <c r="H246" s="137">
        <f>H247+H278</f>
        <v>8702.05</v>
      </c>
      <c r="I246" s="137">
        <f>I247+I278</f>
        <v>2776.45</v>
      </c>
    </row>
    <row r="247" spans="1:9" s="2" customFormat="1" ht="42" customHeight="1">
      <c r="A247" s="11" t="s">
        <v>99</v>
      </c>
      <c r="B247" s="40" t="s">
        <v>201</v>
      </c>
      <c r="C247" s="40" t="s">
        <v>239</v>
      </c>
      <c r="D247" s="40" t="s">
        <v>199</v>
      </c>
      <c r="E247" s="20" t="s">
        <v>32</v>
      </c>
      <c r="F247" s="28"/>
      <c r="G247" s="61">
        <f>G248+G258+G270+G274</f>
        <v>-21.2</v>
      </c>
      <c r="H247" s="139">
        <f>H248+H258+H270+H274</f>
        <v>7112.4</v>
      </c>
      <c r="I247" s="139">
        <f>I248+I258+I270+I274</f>
        <v>2776.45</v>
      </c>
    </row>
    <row r="248" spans="1:9" s="2" customFormat="1" ht="60" customHeight="1">
      <c r="A248" s="16" t="s">
        <v>50</v>
      </c>
      <c r="B248" s="40" t="s">
        <v>201</v>
      </c>
      <c r="C248" s="40" t="s">
        <v>239</v>
      </c>
      <c r="D248" s="40" t="s">
        <v>199</v>
      </c>
      <c r="E248" s="20" t="s">
        <v>144</v>
      </c>
      <c r="F248" s="22"/>
      <c r="G248" s="59">
        <f>G249</f>
        <v>0</v>
      </c>
      <c r="H248" s="137">
        <f>H249</f>
        <v>5653</v>
      </c>
      <c r="I248" s="137">
        <f>I249</f>
        <v>2672.95</v>
      </c>
    </row>
    <row r="249" spans="1:9" s="2" customFormat="1" ht="51.75" customHeight="1">
      <c r="A249" s="18" t="s">
        <v>52</v>
      </c>
      <c r="B249" s="40" t="s">
        <v>201</v>
      </c>
      <c r="C249" s="40" t="s">
        <v>239</v>
      </c>
      <c r="D249" s="40" t="s">
        <v>199</v>
      </c>
      <c r="E249" s="17" t="s">
        <v>146</v>
      </c>
      <c r="F249" s="22"/>
      <c r="G249" s="59">
        <f>G250+G252+G254+G256</f>
        <v>0</v>
      </c>
      <c r="H249" s="137">
        <f>H250+H252+H254+H256</f>
        <v>5653</v>
      </c>
      <c r="I249" s="137">
        <f>I250+I252+I254+I256</f>
        <v>2672.95</v>
      </c>
    </row>
    <row r="250" spans="1:9" s="2" customFormat="1" ht="174" customHeight="1">
      <c r="A250" s="9" t="s">
        <v>51</v>
      </c>
      <c r="B250" s="40" t="s">
        <v>201</v>
      </c>
      <c r="C250" s="40" t="s">
        <v>239</v>
      </c>
      <c r="D250" s="40" t="s">
        <v>199</v>
      </c>
      <c r="E250" s="8" t="s">
        <v>145</v>
      </c>
      <c r="F250" s="28"/>
      <c r="G250" s="61">
        <f>G251</f>
        <v>0</v>
      </c>
      <c r="H250" s="139">
        <f>H251</f>
        <v>1000</v>
      </c>
      <c r="I250" s="139">
        <f>I251</f>
        <v>516.74</v>
      </c>
    </row>
    <row r="251" spans="1:10" s="2" customFormat="1" ht="32.25" customHeight="1">
      <c r="A251" s="3" t="s">
        <v>18</v>
      </c>
      <c r="B251" s="37" t="s">
        <v>201</v>
      </c>
      <c r="C251" s="37" t="s">
        <v>239</v>
      </c>
      <c r="D251" s="37" t="s">
        <v>199</v>
      </c>
      <c r="E251" s="4" t="s">
        <v>145</v>
      </c>
      <c r="F251" s="26" t="s">
        <v>19</v>
      </c>
      <c r="G251" s="65"/>
      <c r="H251" s="143">
        <v>1000</v>
      </c>
      <c r="I251" s="143">
        <v>516.74</v>
      </c>
      <c r="J251" s="23"/>
    </row>
    <row r="252" spans="1:9" s="2" customFormat="1" ht="119.25" customHeight="1">
      <c r="A252" s="9" t="s">
        <v>53</v>
      </c>
      <c r="B252" s="40" t="s">
        <v>201</v>
      </c>
      <c r="C252" s="40" t="s">
        <v>239</v>
      </c>
      <c r="D252" s="40" t="s">
        <v>199</v>
      </c>
      <c r="E252" s="8" t="s">
        <v>148</v>
      </c>
      <c r="F252" s="22"/>
      <c r="G252" s="59">
        <f>G253</f>
        <v>0</v>
      </c>
      <c r="H252" s="137">
        <f>H253</f>
        <v>216</v>
      </c>
      <c r="I252" s="137">
        <f>I253</f>
        <v>65.5</v>
      </c>
    </row>
    <row r="253" spans="1:9" s="2" customFormat="1" ht="36.75" customHeight="1">
      <c r="A253" s="21" t="s">
        <v>18</v>
      </c>
      <c r="B253" s="37" t="s">
        <v>201</v>
      </c>
      <c r="C253" s="37" t="s">
        <v>239</v>
      </c>
      <c r="D253" s="37" t="s">
        <v>199</v>
      </c>
      <c r="E253" s="19" t="s">
        <v>148</v>
      </c>
      <c r="F253" s="26" t="s">
        <v>19</v>
      </c>
      <c r="G253" s="65"/>
      <c r="H253" s="143">
        <v>216</v>
      </c>
      <c r="I253" s="143">
        <v>65.5</v>
      </c>
    </row>
    <row r="254" spans="1:9" s="2" customFormat="1" ht="163.5" customHeight="1">
      <c r="A254" s="16" t="s">
        <v>68</v>
      </c>
      <c r="B254" s="40" t="s">
        <v>201</v>
      </c>
      <c r="C254" s="40" t="s">
        <v>239</v>
      </c>
      <c r="D254" s="40" t="s">
        <v>199</v>
      </c>
      <c r="E254" s="20" t="s">
        <v>147</v>
      </c>
      <c r="F254" s="28"/>
      <c r="G254" s="61">
        <f>G255</f>
        <v>0</v>
      </c>
      <c r="H254" s="139">
        <f>H255</f>
        <v>2997</v>
      </c>
      <c r="I254" s="139">
        <f>I255</f>
        <v>1430.71</v>
      </c>
    </row>
    <row r="255" spans="1:9" s="2" customFormat="1" ht="36" customHeight="1">
      <c r="A255" s="3" t="s">
        <v>18</v>
      </c>
      <c r="B255" s="37" t="s">
        <v>201</v>
      </c>
      <c r="C255" s="37" t="s">
        <v>239</v>
      </c>
      <c r="D255" s="37" t="s">
        <v>199</v>
      </c>
      <c r="E255" s="4" t="s">
        <v>147</v>
      </c>
      <c r="F255" s="26" t="s">
        <v>19</v>
      </c>
      <c r="G255" s="65"/>
      <c r="H255" s="143">
        <v>2997</v>
      </c>
      <c r="I255" s="143">
        <v>1430.71</v>
      </c>
    </row>
    <row r="256" spans="1:9" s="56" customFormat="1" ht="161.25" customHeight="1">
      <c r="A256" s="16" t="s">
        <v>54</v>
      </c>
      <c r="B256" s="40" t="s">
        <v>201</v>
      </c>
      <c r="C256" s="40" t="s">
        <v>239</v>
      </c>
      <c r="D256" s="40" t="s">
        <v>199</v>
      </c>
      <c r="E256" s="20" t="s">
        <v>149</v>
      </c>
      <c r="F256" s="22"/>
      <c r="G256" s="59">
        <f>G257</f>
        <v>0</v>
      </c>
      <c r="H256" s="137">
        <f>H257</f>
        <v>1440</v>
      </c>
      <c r="I256" s="137">
        <f>I257</f>
        <v>660</v>
      </c>
    </row>
    <row r="257" spans="1:9" s="2" customFormat="1" ht="36.75" customHeight="1">
      <c r="A257" s="3" t="s">
        <v>18</v>
      </c>
      <c r="B257" s="37" t="s">
        <v>201</v>
      </c>
      <c r="C257" s="37" t="s">
        <v>239</v>
      </c>
      <c r="D257" s="37" t="s">
        <v>199</v>
      </c>
      <c r="E257" s="19" t="s">
        <v>149</v>
      </c>
      <c r="F257" s="26" t="s">
        <v>19</v>
      </c>
      <c r="G257" s="65"/>
      <c r="H257" s="143">
        <v>1440</v>
      </c>
      <c r="I257" s="143">
        <v>660</v>
      </c>
    </row>
    <row r="258" spans="1:9" s="2" customFormat="1" ht="54" customHeight="1">
      <c r="A258" s="16" t="s">
        <v>55</v>
      </c>
      <c r="B258" s="40" t="s">
        <v>201</v>
      </c>
      <c r="C258" s="40" t="s">
        <v>239</v>
      </c>
      <c r="D258" s="40" t="s">
        <v>199</v>
      </c>
      <c r="E258" s="8" t="s">
        <v>150</v>
      </c>
      <c r="F258" s="22"/>
      <c r="G258" s="59">
        <f>G259+G267+G264</f>
        <v>0</v>
      </c>
      <c r="H258" s="137">
        <f>H259+H267+H264</f>
        <v>800</v>
      </c>
      <c r="I258" s="137">
        <f>I259+I267+I264</f>
        <v>0</v>
      </c>
    </row>
    <row r="259" spans="1:9" s="2" customFormat="1" ht="61.5" customHeight="1">
      <c r="A259" s="18" t="s">
        <v>56</v>
      </c>
      <c r="B259" s="36" t="s">
        <v>201</v>
      </c>
      <c r="C259" s="36" t="s">
        <v>239</v>
      </c>
      <c r="D259" s="36" t="s">
        <v>199</v>
      </c>
      <c r="E259" s="13" t="s">
        <v>183</v>
      </c>
      <c r="F259" s="28"/>
      <c r="G259" s="61">
        <f>G260+G262</f>
        <v>0</v>
      </c>
      <c r="H259" s="139">
        <f>H260+H262</f>
        <v>600</v>
      </c>
      <c r="I259" s="139">
        <f>I260+I262</f>
        <v>0</v>
      </c>
    </row>
    <row r="260" spans="1:9" s="2" customFormat="1" ht="126">
      <c r="A260" s="14" t="s">
        <v>69</v>
      </c>
      <c r="B260" s="40" t="s">
        <v>201</v>
      </c>
      <c r="C260" s="40" t="s">
        <v>239</v>
      </c>
      <c r="D260" s="40" t="s">
        <v>199</v>
      </c>
      <c r="E260" s="20" t="s">
        <v>151</v>
      </c>
      <c r="F260" s="22"/>
      <c r="G260" s="59">
        <f>G261</f>
        <v>0</v>
      </c>
      <c r="H260" s="137">
        <f>H261</f>
        <v>150</v>
      </c>
      <c r="I260" s="137">
        <f>I261</f>
        <v>0</v>
      </c>
    </row>
    <row r="261" spans="1:9" s="2" customFormat="1" ht="31.5">
      <c r="A261" s="3" t="s">
        <v>18</v>
      </c>
      <c r="B261" s="37" t="s">
        <v>201</v>
      </c>
      <c r="C261" s="37" t="s">
        <v>239</v>
      </c>
      <c r="D261" s="37" t="s">
        <v>199</v>
      </c>
      <c r="E261" s="4" t="s">
        <v>151</v>
      </c>
      <c r="F261" s="26" t="s">
        <v>19</v>
      </c>
      <c r="G261" s="65"/>
      <c r="H261" s="143">
        <v>150</v>
      </c>
      <c r="I261" s="143">
        <v>0</v>
      </c>
    </row>
    <row r="262" spans="1:9" s="2" customFormat="1" ht="185.25" customHeight="1">
      <c r="A262" s="11" t="s">
        <v>70</v>
      </c>
      <c r="B262" s="40" t="s">
        <v>201</v>
      </c>
      <c r="C262" s="40" t="s">
        <v>239</v>
      </c>
      <c r="D262" s="40" t="s">
        <v>199</v>
      </c>
      <c r="E262" s="8" t="s">
        <v>152</v>
      </c>
      <c r="F262" s="22"/>
      <c r="G262" s="59">
        <f>G263</f>
        <v>0</v>
      </c>
      <c r="H262" s="137">
        <f>H263</f>
        <v>450</v>
      </c>
      <c r="I262" s="137">
        <f>I263</f>
        <v>0</v>
      </c>
    </row>
    <row r="263" spans="1:9" s="2" customFormat="1" ht="38.25" customHeight="1">
      <c r="A263" s="25" t="s">
        <v>18</v>
      </c>
      <c r="B263" s="37" t="s">
        <v>201</v>
      </c>
      <c r="C263" s="37" t="s">
        <v>239</v>
      </c>
      <c r="D263" s="37" t="s">
        <v>199</v>
      </c>
      <c r="E263" s="4" t="s">
        <v>152</v>
      </c>
      <c r="F263" s="26"/>
      <c r="G263" s="65"/>
      <c r="H263" s="143">
        <v>450</v>
      </c>
      <c r="I263" s="143">
        <v>0</v>
      </c>
    </row>
    <row r="264" spans="1:9" s="57" customFormat="1" ht="38.25" customHeight="1">
      <c r="A264" s="27" t="s">
        <v>58</v>
      </c>
      <c r="B264" s="36" t="s">
        <v>201</v>
      </c>
      <c r="C264" s="36" t="s">
        <v>239</v>
      </c>
      <c r="D264" s="36" t="s">
        <v>199</v>
      </c>
      <c r="E264" s="13" t="s">
        <v>184</v>
      </c>
      <c r="F264" s="28"/>
      <c r="G264" s="61">
        <f aca="true" t="shared" si="37" ref="G264:I265">G265</f>
        <v>0</v>
      </c>
      <c r="H264" s="139">
        <f t="shared" si="37"/>
        <v>100</v>
      </c>
      <c r="I264" s="139">
        <f t="shared" si="37"/>
        <v>0</v>
      </c>
    </row>
    <row r="265" spans="1:9" s="2" customFormat="1" ht="27" customHeight="1">
      <c r="A265" s="3" t="s">
        <v>57</v>
      </c>
      <c r="B265" s="37" t="s">
        <v>201</v>
      </c>
      <c r="C265" s="37" t="s">
        <v>239</v>
      </c>
      <c r="D265" s="37" t="s">
        <v>199</v>
      </c>
      <c r="E265" s="4" t="s">
        <v>153</v>
      </c>
      <c r="F265" s="26"/>
      <c r="G265" s="65">
        <f t="shared" si="37"/>
        <v>0</v>
      </c>
      <c r="H265" s="143">
        <f t="shared" si="37"/>
        <v>100</v>
      </c>
      <c r="I265" s="143">
        <f t="shared" si="37"/>
        <v>0</v>
      </c>
    </row>
    <row r="266" spans="1:9" s="2" customFormat="1" ht="32.25" customHeight="1">
      <c r="A266" s="3" t="s">
        <v>13</v>
      </c>
      <c r="B266" s="37" t="s">
        <v>201</v>
      </c>
      <c r="C266" s="37" t="s">
        <v>239</v>
      </c>
      <c r="D266" s="37" t="s">
        <v>199</v>
      </c>
      <c r="E266" s="4" t="s">
        <v>153</v>
      </c>
      <c r="F266" s="26" t="s">
        <v>14</v>
      </c>
      <c r="G266" s="65"/>
      <c r="H266" s="143">
        <v>100</v>
      </c>
      <c r="I266" s="143">
        <v>0</v>
      </c>
    </row>
    <row r="267" spans="1:9" s="2" customFormat="1" ht="57" customHeight="1">
      <c r="A267" s="12" t="s">
        <v>59</v>
      </c>
      <c r="B267" s="36" t="s">
        <v>201</v>
      </c>
      <c r="C267" s="36" t="s">
        <v>239</v>
      </c>
      <c r="D267" s="36" t="s">
        <v>199</v>
      </c>
      <c r="E267" s="13" t="s">
        <v>185</v>
      </c>
      <c r="F267" s="22"/>
      <c r="G267" s="59">
        <f aca="true" t="shared" si="38" ref="G267:I268">G268</f>
        <v>0</v>
      </c>
      <c r="H267" s="137">
        <f t="shared" si="38"/>
        <v>100</v>
      </c>
      <c r="I267" s="137">
        <f t="shared" si="38"/>
        <v>0</v>
      </c>
    </row>
    <row r="268" spans="1:9" s="2" customFormat="1" ht="38.25" customHeight="1">
      <c r="A268" s="3" t="s">
        <v>60</v>
      </c>
      <c r="B268" s="37" t="s">
        <v>201</v>
      </c>
      <c r="C268" s="37" t="s">
        <v>239</v>
      </c>
      <c r="D268" s="37" t="s">
        <v>199</v>
      </c>
      <c r="E268" s="4" t="s">
        <v>154</v>
      </c>
      <c r="F268" s="26"/>
      <c r="G268" s="65">
        <f t="shared" si="38"/>
        <v>0</v>
      </c>
      <c r="H268" s="143">
        <f t="shared" si="38"/>
        <v>100</v>
      </c>
      <c r="I268" s="143">
        <f t="shared" si="38"/>
        <v>0</v>
      </c>
    </row>
    <row r="269" spans="1:9" s="2" customFormat="1" ht="36" customHeight="1">
      <c r="A269" s="21" t="s">
        <v>13</v>
      </c>
      <c r="B269" s="58" t="s">
        <v>201</v>
      </c>
      <c r="C269" s="58" t="s">
        <v>239</v>
      </c>
      <c r="D269" s="58" t="s">
        <v>199</v>
      </c>
      <c r="E269" s="19" t="s">
        <v>154</v>
      </c>
      <c r="F269" s="26" t="s">
        <v>14</v>
      </c>
      <c r="G269" s="65"/>
      <c r="H269" s="143">
        <v>100</v>
      </c>
      <c r="I269" s="143">
        <v>0</v>
      </c>
    </row>
    <row r="270" spans="1:9" s="2" customFormat="1" ht="29.25" customHeight="1">
      <c r="A270" s="16" t="s">
        <v>1</v>
      </c>
      <c r="B270" s="36" t="s">
        <v>201</v>
      </c>
      <c r="C270" s="36" t="s">
        <v>239</v>
      </c>
      <c r="D270" s="36" t="s">
        <v>199</v>
      </c>
      <c r="E270" s="20" t="s">
        <v>162</v>
      </c>
      <c r="F270" s="26"/>
      <c r="G270" s="59">
        <f aca="true" t="shared" si="39" ref="G270:I272">G271</f>
        <v>0</v>
      </c>
      <c r="H270" s="137">
        <f t="shared" si="39"/>
        <v>100</v>
      </c>
      <c r="I270" s="137">
        <f t="shared" si="39"/>
        <v>0</v>
      </c>
    </row>
    <row r="271" spans="1:9" s="2" customFormat="1" ht="47.25" customHeight="1">
      <c r="A271" s="18" t="s">
        <v>63</v>
      </c>
      <c r="B271" s="36" t="s">
        <v>201</v>
      </c>
      <c r="C271" s="36" t="s">
        <v>239</v>
      </c>
      <c r="D271" s="36" t="s">
        <v>199</v>
      </c>
      <c r="E271" s="17" t="s">
        <v>166</v>
      </c>
      <c r="F271" s="28"/>
      <c r="G271" s="61">
        <f t="shared" si="39"/>
        <v>0</v>
      </c>
      <c r="H271" s="139">
        <f t="shared" si="39"/>
        <v>100</v>
      </c>
      <c r="I271" s="139">
        <f t="shared" si="39"/>
        <v>0</v>
      </c>
    </row>
    <row r="272" spans="1:9" s="2" customFormat="1" ht="34.5" customHeight="1">
      <c r="A272" s="21" t="s">
        <v>64</v>
      </c>
      <c r="B272" s="36" t="s">
        <v>201</v>
      </c>
      <c r="C272" s="36" t="s">
        <v>239</v>
      </c>
      <c r="D272" s="36" t="s">
        <v>199</v>
      </c>
      <c r="E272" s="19" t="s">
        <v>163</v>
      </c>
      <c r="F272" s="26"/>
      <c r="G272" s="65">
        <f t="shared" si="39"/>
        <v>0</v>
      </c>
      <c r="H272" s="143">
        <f t="shared" si="39"/>
        <v>100</v>
      </c>
      <c r="I272" s="143">
        <f t="shared" si="39"/>
        <v>0</v>
      </c>
    </row>
    <row r="273" spans="1:9" s="2" customFormat="1" ht="36" customHeight="1">
      <c r="A273" s="21" t="s">
        <v>13</v>
      </c>
      <c r="B273" s="36" t="s">
        <v>201</v>
      </c>
      <c r="C273" s="36" t="s">
        <v>239</v>
      </c>
      <c r="D273" s="36" t="s">
        <v>199</v>
      </c>
      <c r="E273" s="19" t="s">
        <v>163</v>
      </c>
      <c r="F273" s="26" t="s">
        <v>14</v>
      </c>
      <c r="G273" s="65"/>
      <c r="H273" s="143">
        <v>100</v>
      </c>
      <c r="I273" s="143">
        <v>0</v>
      </c>
    </row>
    <row r="274" spans="1:9" ht="36.75" customHeight="1">
      <c r="A274" s="16" t="s">
        <v>45</v>
      </c>
      <c r="B274" s="40" t="s">
        <v>201</v>
      </c>
      <c r="C274" s="40" t="s">
        <v>239</v>
      </c>
      <c r="D274" s="40" t="s">
        <v>199</v>
      </c>
      <c r="E274" s="20" t="s">
        <v>167</v>
      </c>
      <c r="F274" s="22"/>
      <c r="G274" s="59">
        <f aca="true" t="shared" si="40" ref="G274:I276">G275</f>
        <v>-21.2</v>
      </c>
      <c r="H274" s="137">
        <f t="shared" si="40"/>
        <v>559.4</v>
      </c>
      <c r="I274" s="137">
        <f t="shared" si="40"/>
        <v>103.5</v>
      </c>
    </row>
    <row r="275" spans="1:9" ht="36.75" customHeight="1">
      <c r="A275" s="18" t="s">
        <v>66</v>
      </c>
      <c r="B275" s="40" t="s">
        <v>201</v>
      </c>
      <c r="C275" s="40" t="s">
        <v>239</v>
      </c>
      <c r="D275" s="40" t="s">
        <v>199</v>
      </c>
      <c r="E275" s="17" t="s">
        <v>168</v>
      </c>
      <c r="F275" s="22"/>
      <c r="G275" s="59">
        <f t="shared" si="40"/>
        <v>-21.2</v>
      </c>
      <c r="H275" s="137">
        <f t="shared" si="40"/>
        <v>559.4</v>
      </c>
      <c r="I275" s="137">
        <f t="shared" si="40"/>
        <v>103.5</v>
      </c>
    </row>
    <row r="276" spans="1:9" ht="36.75" customHeight="1">
      <c r="A276" s="21" t="s">
        <v>67</v>
      </c>
      <c r="B276" s="37" t="s">
        <v>201</v>
      </c>
      <c r="C276" s="37" t="s">
        <v>239</v>
      </c>
      <c r="D276" s="37" t="s">
        <v>199</v>
      </c>
      <c r="E276" s="19" t="s">
        <v>169</v>
      </c>
      <c r="F276" s="26"/>
      <c r="G276" s="65">
        <f t="shared" si="40"/>
        <v>-21.2</v>
      </c>
      <c r="H276" s="143">
        <f t="shared" si="40"/>
        <v>559.4</v>
      </c>
      <c r="I276" s="143">
        <f t="shared" si="40"/>
        <v>103.5</v>
      </c>
    </row>
    <row r="277" spans="1:9" ht="36.75" customHeight="1">
      <c r="A277" s="21" t="s">
        <v>13</v>
      </c>
      <c r="B277" s="58" t="s">
        <v>201</v>
      </c>
      <c r="C277" s="58" t="s">
        <v>239</v>
      </c>
      <c r="D277" s="37" t="s">
        <v>199</v>
      </c>
      <c r="E277" s="19" t="s">
        <v>169</v>
      </c>
      <c r="F277" s="26" t="s">
        <v>14</v>
      </c>
      <c r="G277" s="65">
        <v>-21.2</v>
      </c>
      <c r="H277" s="143">
        <v>559.4</v>
      </c>
      <c r="I277" s="143">
        <v>103.5</v>
      </c>
    </row>
    <row r="278" spans="1:9" ht="68.25" customHeight="1">
      <c r="A278" s="11" t="s">
        <v>171</v>
      </c>
      <c r="B278" s="36" t="s">
        <v>201</v>
      </c>
      <c r="C278" s="36" t="s">
        <v>239</v>
      </c>
      <c r="D278" s="40" t="s">
        <v>199</v>
      </c>
      <c r="E278" s="22" t="s">
        <v>16</v>
      </c>
      <c r="F278" s="26"/>
      <c r="G278" s="59" t="e">
        <f>G279</f>
        <v>#REF!</v>
      </c>
      <c r="H278" s="137">
        <f>H279</f>
        <v>1589.65</v>
      </c>
      <c r="I278" s="137">
        <f>I279</f>
        <v>0</v>
      </c>
    </row>
    <row r="279" spans="1:9" ht="37.5" customHeight="1">
      <c r="A279" s="27" t="s">
        <v>65</v>
      </c>
      <c r="B279" s="36" t="s">
        <v>201</v>
      </c>
      <c r="C279" s="36" t="s">
        <v>239</v>
      </c>
      <c r="D279" s="36" t="s">
        <v>199</v>
      </c>
      <c r="E279" s="28" t="s">
        <v>172</v>
      </c>
      <c r="F279" s="28"/>
      <c r="G279" s="61" t="e">
        <f>#REF!+G280</f>
        <v>#REF!</v>
      </c>
      <c r="H279" s="139">
        <f>H280</f>
        <v>1589.65</v>
      </c>
      <c r="I279" s="139">
        <f>I280</f>
        <v>0</v>
      </c>
    </row>
    <row r="280" spans="1:9" ht="36" customHeight="1">
      <c r="A280" s="27" t="s">
        <v>438</v>
      </c>
      <c r="B280" s="37" t="s">
        <v>201</v>
      </c>
      <c r="C280" s="37" t="s">
        <v>239</v>
      </c>
      <c r="D280" s="37" t="s">
        <v>199</v>
      </c>
      <c r="E280" s="28" t="s">
        <v>439</v>
      </c>
      <c r="F280" s="26"/>
      <c r="G280" s="65">
        <f>G281</f>
        <v>576</v>
      </c>
      <c r="H280" s="143">
        <f>H281</f>
        <v>1589.65</v>
      </c>
      <c r="I280" s="143">
        <f>I281</f>
        <v>0</v>
      </c>
    </row>
    <row r="281" spans="1:9" ht="36" customHeight="1">
      <c r="A281" s="25" t="s">
        <v>18</v>
      </c>
      <c r="B281" s="37" t="s">
        <v>201</v>
      </c>
      <c r="C281" s="37" t="s">
        <v>239</v>
      </c>
      <c r="D281" s="37" t="s">
        <v>199</v>
      </c>
      <c r="E281" s="26" t="s">
        <v>439</v>
      </c>
      <c r="F281" s="26" t="s">
        <v>19</v>
      </c>
      <c r="G281" s="65">
        <v>576</v>
      </c>
      <c r="H281" s="143">
        <v>1589.65</v>
      </c>
      <c r="I281" s="143">
        <v>0</v>
      </c>
    </row>
    <row r="282" spans="1:9" s="2" customFormat="1" ht="24" customHeight="1">
      <c r="A282" s="16" t="s">
        <v>395</v>
      </c>
      <c r="B282" s="36" t="s">
        <v>201</v>
      </c>
      <c r="C282" s="36" t="s">
        <v>239</v>
      </c>
      <c r="D282" s="36" t="s">
        <v>203</v>
      </c>
      <c r="E282" s="20"/>
      <c r="F282" s="22"/>
      <c r="G282" s="59">
        <f aca="true" t="shared" si="41" ref="G282:I284">G283</f>
        <v>0</v>
      </c>
      <c r="H282" s="137">
        <f t="shared" si="41"/>
        <v>8127</v>
      </c>
      <c r="I282" s="137">
        <f t="shared" si="41"/>
        <v>3562.44</v>
      </c>
    </row>
    <row r="283" spans="1:9" s="2" customFormat="1" ht="51" customHeight="1">
      <c r="A283" s="16" t="s">
        <v>241</v>
      </c>
      <c r="B283" s="36" t="s">
        <v>201</v>
      </c>
      <c r="C283" s="36" t="s">
        <v>239</v>
      </c>
      <c r="D283" s="36" t="s">
        <v>203</v>
      </c>
      <c r="E283" s="20" t="s">
        <v>150</v>
      </c>
      <c r="F283" s="22"/>
      <c r="G283" s="59">
        <f t="shared" si="41"/>
        <v>0</v>
      </c>
      <c r="H283" s="137">
        <f t="shared" si="41"/>
        <v>8127</v>
      </c>
      <c r="I283" s="137">
        <f t="shared" si="41"/>
        <v>3562.44</v>
      </c>
    </row>
    <row r="284" spans="1:9" s="2" customFormat="1" ht="115.5" customHeight="1">
      <c r="A284" s="18" t="s">
        <v>440</v>
      </c>
      <c r="B284" s="36" t="s">
        <v>201</v>
      </c>
      <c r="C284" s="36" t="s">
        <v>239</v>
      </c>
      <c r="D284" s="36" t="s">
        <v>203</v>
      </c>
      <c r="E284" s="17" t="s">
        <v>156</v>
      </c>
      <c r="F284" s="28"/>
      <c r="G284" s="61">
        <f t="shared" si="41"/>
        <v>0</v>
      </c>
      <c r="H284" s="139">
        <f t="shared" si="41"/>
        <v>8127</v>
      </c>
      <c r="I284" s="139">
        <f t="shared" si="41"/>
        <v>3562.44</v>
      </c>
    </row>
    <row r="285" spans="1:9" ht="31.5" customHeight="1">
      <c r="A285" s="21" t="s">
        <v>18</v>
      </c>
      <c r="B285" s="37" t="s">
        <v>201</v>
      </c>
      <c r="C285" s="37" t="s">
        <v>239</v>
      </c>
      <c r="D285" s="37" t="s">
        <v>203</v>
      </c>
      <c r="E285" s="19" t="s">
        <v>156</v>
      </c>
      <c r="F285" s="26" t="s">
        <v>19</v>
      </c>
      <c r="G285" s="65"/>
      <c r="H285" s="143">
        <v>8127</v>
      </c>
      <c r="I285" s="143">
        <v>3562.44</v>
      </c>
    </row>
    <row r="286" spans="1:9" ht="38.25" customHeight="1">
      <c r="A286" s="11" t="s">
        <v>245</v>
      </c>
      <c r="B286" s="40" t="s">
        <v>201</v>
      </c>
      <c r="C286" s="40" t="s">
        <v>239</v>
      </c>
      <c r="D286" s="40" t="s">
        <v>243</v>
      </c>
      <c r="E286" s="22"/>
      <c r="F286" s="22"/>
      <c r="G286" s="59">
        <f>G287+G290+G293</f>
        <v>0</v>
      </c>
      <c r="H286" s="137">
        <f>H287+H290+H293</f>
        <v>3911.66</v>
      </c>
      <c r="I286" s="137">
        <f>I287+I290+I293</f>
        <v>1332.21</v>
      </c>
    </row>
    <row r="287" spans="1:9" s="2" customFormat="1" ht="51" customHeight="1">
      <c r="A287" s="16" t="s">
        <v>241</v>
      </c>
      <c r="B287" s="36" t="s">
        <v>201</v>
      </c>
      <c r="C287" s="36" t="s">
        <v>239</v>
      </c>
      <c r="D287" s="36" t="s">
        <v>243</v>
      </c>
      <c r="E287" s="20" t="s">
        <v>150</v>
      </c>
      <c r="F287" s="22"/>
      <c r="G287" s="59">
        <f aca="true" t="shared" si="42" ref="G287:I288">G288</f>
        <v>0</v>
      </c>
      <c r="H287" s="137">
        <f t="shared" si="42"/>
        <v>1943.83</v>
      </c>
      <c r="I287" s="137">
        <f t="shared" si="42"/>
        <v>696.43</v>
      </c>
    </row>
    <row r="288" spans="1:9" ht="52.5" customHeight="1">
      <c r="A288" s="18" t="s">
        <v>441</v>
      </c>
      <c r="B288" s="36" t="s">
        <v>201</v>
      </c>
      <c r="C288" s="36" t="s">
        <v>239</v>
      </c>
      <c r="D288" s="36" t="s">
        <v>243</v>
      </c>
      <c r="E288" s="17" t="s">
        <v>244</v>
      </c>
      <c r="F288" s="28"/>
      <c r="G288" s="61">
        <f t="shared" si="42"/>
        <v>0</v>
      </c>
      <c r="H288" s="139">
        <f t="shared" si="42"/>
        <v>1943.83</v>
      </c>
      <c r="I288" s="139">
        <f t="shared" si="42"/>
        <v>696.43</v>
      </c>
    </row>
    <row r="289" spans="1:9" ht="79.5" customHeight="1">
      <c r="A289" s="21" t="s">
        <v>11</v>
      </c>
      <c r="B289" s="37" t="s">
        <v>201</v>
      </c>
      <c r="C289" s="37" t="s">
        <v>239</v>
      </c>
      <c r="D289" s="37" t="s">
        <v>243</v>
      </c>
      <c r="E289" s="19" t="s">
        <v>244</v>
      </c>
      <c r="F289" s="26" t="s">
        <v>12</v>
      </c>
      <c r="G289" s="65"/>
      <c r="H289" s="143">
        <v>1943.83</v>
      </c>
      <c r="I289" s="143">
        <v>696.43</v>
      </c>
    </row>
    <row r="290" spans="1:9" ht="63" customHeight="1">
      <c r="A290" s="18" t="s">
        <v>61</v>
      </c>
      <c r="B290" s="36" t="s">
        <v>201</v>
      </c>
      <c r="C290" s="36" t="s">
        <v>239</v>
      </c>
      <c r="D290" s="36" t="s">
        <v>243</v>
      </c>
      <c r="E290" s="17" t="s">
        <v>157</v>
      </c>
      <c r="F290" s="28"/>
      <c r="G290" s="61">
        <f aca="true" t="shared" si="43" ref="G290:I291">G291</f>
        <v>0</v>
      </c>
      <c r="H290" s="139">
        <f t="shared" si="43"/>
        <v>261.28</v>
      </c>
      <c r="I290" s="139">
        <f t="shared" si="43"/>
        <v>0</v>
      </c>
    </row>
    <row r="291" spans="1:9" ht="48.75" customHeight="1">
      <c r="A291" s="127" t="s">
        <v>437</v>
      </c>
      <c r="B291" s="40" t="s">
        <v>201</v>
      </c>
      <c r="C291" s="40" t="s">
        <v>239</v>
      </c>
      <c r="D291" s="40" t="s">
        <v>243</v>
      </c>
      <c r="E291" s="128" t="s">
        <v>159</v>
      </c>
      <c r="F291" s="28"/>
      <c r="G291" s="61">
        <f t="shared" si="43"/>
        <v>0</v>
      </c>
      <c r="H291" s="139">
        <f t="shared" si="43"/>
        <v>261.28</v>
      </c>
      <c r="I291" s="139">
        <f t="shared" si="43"/>
        <v>0</v>
      </c>
    </row>
    <row r="292" spans="1:9" ht="79.5" customHeight="1">
      <c r="A292" s="129" t="s">
        <v>11</v>
      </c>
      <c r="B292" s="37" t="s">
        <v>201</v>
      </c>
      <c r="C292" s="37" t="s">
        <v>239</v>
      </c>
      <c r="D292" s="37" t="s">
        <v>243</v>
      </c>
      <c r="E292" s="116" t="s">
        <v>159</v>
      </c>
      <c r="F292" s="26" t="s">
        <v>12</v>
      </c>
      <c r="G292" s="65"/>
      <c r="H292" s="143">
        <v>261.28</v>
      </c>
      <c r="I292" s="143">
        <v>0</v>
      </c>
    </row>
    <row r="293" spans="1:9" ht="36.75" customHeight="1">
      <c r="A293" s="16" t="s">
        <v>45</v>
      </c>
      <c r="B293" s="40" t="s">
        <v>201</v>
      </c>
      <c r="C293" s="40" t="s">
        <v>239</v>
      </c>
      <c r="D293" s="40" t="s">
        <v>243</v>
      </c>
      <c r="E293" s="20" t="s">
        <v>167</v>
      </c>
      <c r="F293" s="22"/>
      <c r="G293" s="59">
        <f>G294</f>
        <v>0</v>
      </c>
      <c r="H293" s="137">
        <f>H294</f>
        <v>1706.55</v>
      </c>
      <c r="I293" s="137">
        <f>I294</f>
        <v>635.78</v>
      </c>
    </row>
    <row r="294" spans="1:9" ht="34.5" customHeight="1">
      <c r="A294" s="18" t="s">
        <v>442</v>
      </c>
      <c r="B294" s="36" t="s">
        <v>201</v>
      </c>
      <c r="C294" s="36" t="s">
        <v>239</v>
      </c>
      <c r="D294" s="40" t="s">
        <v>243</v>
      </c>
      <c r="E294" s="17" t="s">
        <v>170</v>
      </c>
      <c r="F294" s="28"/>
      <c r="G294" s="61">
        <f>G295+G296</f>
        <v>0</v>
      </c>
      <c r="H294" s="139">
        <f>H295+H296</f>
        <v>1706.55</v>
      </c>
      <c r="I294" s="139">
        <f>I295+I296</f>
        <v>635.78</v>
      </c>
    </row>
    <row r="295" spans="1:9" s="2" customFormat="1" ht="87" customHeight="1">
      <c r="A295" s="3" t="s">
        <v>11</v>
      </c>
      <c r="B295" s="37" t="s">
        <v>201</v>
      </c>
      <c r="C295" s="37" t="s">
        <v>239</v>
      </c>
      <c r="D295" s="37" t="s">
        <v>243</v>
      </c>
      <c r="E295" s="19" t="s">
        <v>170</v>
      </c>
      <c r="F295" s="26" t="s">
        <v>12</v>
      </c>
      <c r="G295" s="65"/>
      <c r="H295" s="143">
        <v>1619.95</v>
      </c>
      <c r="I295" s="143">
        <v>612.38</v>
      </c>
    </row>
    <row r="296" spans="1:9" s="2" customFormat="1" ht="36.75" customHeight="1">
      <c r="A296" s="3" t="s">
        <v>13</v>
      </c>
      <c r="B296" s="37" t="s">
        <v>201</v>
      </c>
      <c r="C296" s="37" t="s">
        <v>239</v>
      </c>
      <c r="D296" s="37" t="s">
        <v>243</v>
      </c>
      <c r="E296" s="19" t="s">
        <v>170</v>
      </c>
      <c r="F296" s="26" t="s">
        <v>14</v>
      </c>
      <c r="G296" s="65"/>
      <c r="H296" s="143">
        <v>86.6</v>
      </c>
      <c r="I296" s="143">
        <v>23.4</v>
      </c>
    </row>
    <row r="297" spans="1:9" ht="27.75" customHeight="1">
      <c r="A297" s="44" t="s">
        <v>295</v>
      </c>
      <c r="B297" s="74" t="s">
        <v>201</v>
      </c>
      <c r="C297" s="74" t="s">
        <v>216</v>
      </c>
      <c r="D297" s="42"/>
      <c r="E297" s="46"/>
      <c r="F297" s="43"/>
      <c r="G297" s="66">
        <f aca="true" t="shared" si="44" ref="G297:I299">G298</f>
        <v>0</v>
      </c>
      <c r="H297" s="144">
        <f t="shared" si="44"/>
        <v>4322.599999999999</v>
      </c>
      <c r="I297" s="144">
        <f t="shared" si="44"/>
        <v>2177.59</v>
      </c>
    </row>
    <row r="298" spans="1:9" ht="21.75" customHeight="1">
      <c r="A298" s="9" t="s">
        <v>296</v>
      </c>
      <c r="B298" s="40" t="s">
        <v>201</v>
      </c>
      <c r="C298" s="40" t="s">
        <v>216</v>
      </c>
      <c r="D298" s="40" t="s">
        <v>196</v>
      </c>
      <c r="E298" s="20"/>
      <c r="F298" s="22"/>
      <c r="G298" s="59">
        <f t="shared" si="44"/>
        <v>0</v>
      </c>
      <c r="H298" s="137">
        <f t="shared" si="44"/>
        <v>4322.599999999999</v>
      </c>
      <c r="I298" s="137">
        <f t="shared" si="44"/>
        <v>2177.59</v>
      </c>
    </row>
    <row r="299" spans="1:9" ht="31.5" customHeight="1">
      <c r="A299" s="9" t="s">
        <v>3</v>
      </c>
      <c r="B299" s="36" t="s">
        <v>201</v>
      </c>
      <c r="C299" s="36" t="s">
        <v>216</v>
      </c>
      <c r="D299" s="40" t="s">
        <v>196</v>
      </c>
      <c r="E299" s="20" t="s">
        <v>111</v>
      </c>
      <c r="F299" s="22"/>
      <c r="G299" s="59">
        <f t="shared" si="44"/>
        <v>0</v>
      </c>
      <c r="H299" s="137">
        <f t="shared" si="44"/>
        <v>4322.599999999999</v>
      </c>
      <c r="I299" s="137">
        <f t="shared" si="44"/>
        <v>2177.59</v>
      </c>
    </row>
    <row r="300" spans="1:9" ht="51" customHeight="1">
      <c r="A300" s="12" t="s">
        <v>297</v>
      </c>
      <c r="B300" s="36" t="s">
        <v>201</v>
      </c>
      <c r="C300" s="36" t="s">
        <v>216</v>
      </c>
      <c r="D300" s="36" t="s">
        <v>196</v>
      </c>
      <c r="E300" s="8" t="s">
        <v>298</v>
      </c>
      <c r="F300" s="28"/>
      <c r="G300" s="61">
        <f>G301+G303</f>
        <v>0</v>
      </c>
      <c r="H300" s="139">
        <f>H301+H303</f>
        <v>4322.599999999999</v>
      </c>
      <c r="I300" s="139">
        <f>I301+I303</f>
        <v>2177.59</v>
      </c>
    </row>
    <row r="301" spans="1:9" ht="61.5" customHeight="1">
      <c r="A301" s="3" t="s">
        <v>396</v>
      </c>
      <c r="B301" s="58" t="s">
        <v>201</v>
      </c>
      <c r="C301" s="58" t="s">
        <v>216</v>
      </c>
      <c r="D301" s="37" t="s">
        <v>196</v>
      </c>
      <c r="E301" s="6" t="s">
        <v>299</v>
      </c>
      <c r="F301" s="26"/>
      <c r="G301" s="65">
        <f>G302</f>
        <v>-185.96</v>
      </c>
      <c r="H301" s="143">
        <f>H302</f>
        <v>3702.74</v>
      </c>
      <c r="I301" s="143">
        <f>I302</f>
        <v>1743.69</v>
      </c>
    </row>
    <row r="302" spans="1:9" ht="48.75" customHeight="1">
      <c r="A302" s="3" t="s">
        <v>48</v>
      </c>
      <c r="B302" s="58" t="s">
        <v>201</v>
      </c>
      <c r="C302" s="58" t="s">
        <v>216</v>
      </c>
      <c r="D302" s="37" t="s">
        <v>196</v>
      </c>
      <c r="E302" s="6" t="s">
        <v>299</v>
      </c>
      <c r="F302" s="26" t="s">
        <v>10</v>
      </c>
      <c r="G302" s="65">
        <v>-185.96</v>
      </c>
      <c r="H302" s="143">
        <v>3702.74</v>
      </c>
      <c r="I302" s="143">
        <v>1743.69</v>
      </c>
    </row>
    <row r="303" spans="1:9" ht="25.5" customHeight="1">
      <c r="A303" s="12" t="s">
        <v>444</v>
      </c>
      <c r="B303" s="36" t="s">
        <v>201</v>
      </c>
      <c r="C303" s="36" t="s">
        <v>216</v>
      </c>
      <c r="D303" s="36" t="s">
        <v>196</v>
      </c>
      <c r="E303" s="13" t="s">
        <v>443</v>
      </c>
      <c r="F303" s="28"/>
      <c r="G303" s="61">
        <f>G304</f>
        <v>185.96</v>
      </c>
      <c r="H303" s="139">
        <f>H304</f>
        <v>619.86</v>
      </c>
      <c r="I303" s="139">
        <f>I304</f>
        <v>433.9</v>
      </c>
    </row>
    <row r="304" spans="1:9" ht="48.75" customHeight="1">
      <c r="A304" s="3" t="s">
        <v>48</v>
      </c>
      <c r="B304" s="58" t="s">
        <v>201</v>
      </c>
      <c r="C304" s="58" t="s">
        <v>216</v>
      </c>
      <c r="D304" s="37" t="s">
        <v>196</v>
      </c>
      <c r="E304" s="6" t="s">
        <v>443</v>
      </c>
      <c r="F304" s="26" t="s">
        <v>10</v>
      </c>
      <c r="G304" s="65">
        <v>185.96</v>
      </c>
      <c r="H304" s="143">
        <v>619.86</v>
      </c>
      <c r="I304" s="143">
        <v>433.9</v>
      </c>
    </row>
    <row r="305" spans="1:9" ht="54.75" customHeight="1">
      <c r="A305" s="99" t="s">
        <v>252</v>
      </c>
      <c r="B305" s="100" t="s">
        <v>242</v>
      </c>
      <c r="C305" s="100"/>
      <c r="D305" s="100"/>
      <c r="E305" s="118"/>
      <c r="F305" s="101"/>
      <c r="G305" s="102">
        <f>G306+G328</f>
        <v>8594.769999999999</v>
      </c>
      <c r="H305" s="136">
        <f>H306+H328</f>
        <v>152146.97</v>
      </c>
      <c r="I305" s="136">
        <f>I306+I328</f>
        <v>6113.9800000000005</v>
      </c>
    </row>
    <row r="306" spans="1:9" s="56" customFormat="1" ht="30" customHeight="1">
      <c r="A306" s="9" t="s">
        <v>194</v>
      </c>
      <c r="B306" s="36" t="s">
        <v>242</v>
      </c>
      <c r="C306" s="36" t="s">
        <v>195</v>
      </c>
      <c r="D306" s="40"/>
      <c r="E306" s="20"/>
      <c r="F306" s="22"/>
      <c r="G306" s="59">
        <f>G307+G320+G325</f>
        <v>-1795.28</v>
      </c>
      <c r="H306" s="137">
        <f>H307+H320+H325</f>
        <v>17361.920000000002</v>
      </c>
      <c r="I306" s="137">
        <f>I307+I320+I325</f>
        <v>6113.9800000000005</v>
      </c>
    </row>
    <row r="307" spans="1:9" s="85" customFormat="1" ht="51" customHeight="1">
      <c r="A307" s="44" t="s">
        <v>253</v>
      </c>
      <c r="B307" s="74" t="s">
        <v>242</v>
      </c>
      <c r="C307" s="74" t="s">
        <v>195</v>
      </c>
      <c r="D307" s="42" t="s">
        <v>243</v>
      </c>
      <c r="E307" s="46"/>
      <c r="F307" s="82"/>
      <c r="G307" s="83">
        <f aca="true" t="shared" si="45" ref="G307:I309">G308</f>
        <v>0</v>
      </c>
      <c r="H307" s="156">
        <f t="shared" si="45"/>
        <v>10657.2</v>
      </c>
      <c r="I307" s="156">
        <f t="shared" si="45"/>
        <v>5236.030000000001</v>
      </c>
    </row>
    <row r="308" spans="1:9" s="29" customFormat="1" ht="22.5" customHeight="1">
      <c r="A308" s="11" t="s">
        <v>124</v>
      </c>
      <c r="B308" s="36" t="s">
        <v>242</v>
      </c>
      <c r="C308" s="36" t="s">
        <v>195</v>
      </c>
      <c r="D308" s="40" t="s">
        <v>243</v>
      </c>
      <c r="E308" s="22" t="s">
        <v>25</v>
      </c>
      <c r="F308" s="22"/>
      <c r="G308" s="59">
        <f t="shared" si="45"/>
        <v>0</v>
      </c>
      <c r="H308" s="137">
        <f t="shared" si="45"/>
        <v>10657.2</v>
      </c>
      <c r="I308" s="137">
        <f t="shared" si="45"/>
        <v>5236.030000000001</v>
      </c>
    </row>
    <row r="309" spans="1:9" ht="36.75" customHeight="1">
      <c r="A309" s="11" t="s">
        <v>4</v>
      </c>
      <c r="B309" s="36" t="s">
        <v>242</v>
      </c>
      <c r="C309" s="36" t="s">
        <v>195</v>
      </c>
      <c r="D309" s="40" t="s">
        <v>243</v>
      </c>
      <c r="E309" s="22" t="s">
        <v>125</v>
      </c>
      <c r="F309" s="22"/>
      <c r="G309" s="61">
        <f t="shared" si="45"/>
        <v>0</v>
      </c>
      <c r="H309" s="139">
        <f t="shared" si="45"/>
        <v>10657.2</v>
      </c>
      <c r="I309" s="139">
        <f t="shared" si="45"/>
        <v>5236.030000000001</v>
      </c>
    </row>
    <row r="310" spans="1:9" ht="30" customHeight="1">
      <c r="A310" s="11" t="s">
        <v>45</v>
      </c>
      <c r="B310" s="36" t="s">
        <v>242</v>
      </c>
      <c r="C310" s="36" t="s">
        <v>195</v>
      </c>
      <c r="D310" s="40" t="s">
        <v>243</v>
      </c>
      <c r="E310" s="22" t="s">
        <v>125</v>
      </c>
      <c r="F310" s="22"/>
      <c r="G310" s="59">
        <f>G311+G314</f>
        <v>0</v>
      </c>
      <c r="H310" s="137">
        <f>H311+H314</f>
        <v>10657.2</v>
      </c>
      <c r="I310" s="137">
        <f>I311+I314</f>
        <v>5236.030000000001</v>
      </c>
    </row>
    <row r="311" spans="1:9" ht="36.75" customHeight="1">
      <c r="A311" s="12" t="s">
        <v>27</v>
      </c>
      <c r="B311" s="36" t="s">
        <v>242</v>
      </c>
      <c r="C311" s="36" t="s">
        <v>195</v>
      </c>
      <c r="D311" s="36" t="s">
        <v>243</v>
      </c>
      <c r="E311" s="13" t="s">
        <v>127</v>
      </c>
      <c r="F311" s="13"/>
      <c r="G311" s="61">
        <f aca="true" t="shared" si="46" ref="G311:I312">G312</f>
        <v>0</v>
      </c>
      <c r="H311" s="139">
        <f t="shared" si="46"/>
        <v>552</v>
      </c>
      <c r="I311" s="139">
        <f t="shared" si="46"/>
        <v>321.88</v>
      </c>
    </row>
    <row r="312" spans="1:9" s="2" customFormat="1" ht="30" customHeight="1">
      <c r="A312" s="3" t="s">
        <v>5</v>
      </c>
      <c r="B312" s="37" t="s">
        <v>242</v>
      </c>
      <c r="C312" s="37" t="s">
        <v>195</v>
      </c>
      <c r="D312" s="37" t="s">
        <v>243</v>
      </c>
      <c r="E312" s="4" t="s">
        <v>128</v>
      </c>
      <c r="F312" s="4"/>
      <c r="G312" s="65">
        <f t="shared" si="46"/>
        <v>0</v>
      </c>
      <c r="H312" s="143">
        <f t="shared" si="46"/>
        <v>552</v>
      </c>
      <c r="I312" s="143">
        <f t="shared" si="46"/>
        <v>321.88</v>
      </c>
    </row>
    <row r="313" spans="1:9" s="2" customFormat="1" ht="36.75" customHeight="1">
      <c r="A313" s="3" t="s">
        <v>13</v>
      </c>
      <c r="B313" s="37" t="s">
        <v>242</v>
      </c>
      <c r="C313" s="37" t="s">
        <v>195</v>
      </c>
      <c r="D313" s="37" t="s">
        <v>243</v>
      </c>
      <c r="E313" s="4" t="s">
        <v>128</v>
      </c>
      <c r="F313" s="4" t="s">
        <v>14</v>
      </c>
      <c r="G313" s="65"/>
      <c r="H313" s="143">
        <v>552</v>
      </c>
      <c r="I313" s="143">
        <v>321.88</v>
      </c>
    </row>
    <row r="314" spans="1:9" ht="30" customHeight="1">
      <c r="A314" s="12" t="s">
        <v>26</v>
      </c>
      <c r="B314" s="36" t="s">
        <v>242</v>
      </c>
      <c r="C314" s="36" t="s">
        <v>195</v>
      </c>
      <c r="D314" s="36" t="s">
        <v>243</v>
      </c>
      <c r="E314" s="13" t="s">
        <v>129</v>
      </c>
      <c r="F314" s="13"/>
      <c r="G314" s="61">
        <f>G315</f>
        <v>0</v>
      </c>
      <c r="H314" s="139">
        <f>H315</f>
        <v>10105.2</v>
      </c>
      <c r="I314" s="139">
        <f>I315</f>
        <v>4914.150000000001</v>
      </c>
    </row>
    <row r="315" spans="1:9" s="2" customFormat="1" ht="34.5" customHeight="1">
      <c r="A315" s="3" t="s">
        <v>116</v>
      </c>
      <c r="B315" s="58" t="s">
        <v>242</v>
      </c>
      <c r="C315" s="58" t="s">
        <v>195</v>
      </c>
      <c r="D315" s="37" t="s">
        <v>243</v>
      </c>
      <c r="E315" s="4" t="s">
        <v>130</v>
      </c>
      <c r="F315" s="4"/>
      <c r="G315" s="73">
        <f>G316+G317+G319+G318</f>
        <v>0</v>
      </c>
      <c r="H315" s="155">
        <f>H316+H317+H319+H318</f>
        <v>10105.2</v>
      </c>
      <c r="I315" s="155">
        <f>I316+I317+I319+I318</f>
        <v>4914.150000000001</v>
      </c>
    </row>
    <row r="316" spans="1:9" s="2" customFormat="1" ht="30" customHeight="1">
      <c r="A316" s="3" t="s">
        <v>11</v>
      </c>
      <c r="B316" s="58" t="s">
        <v>242</v>
      </c>
      <c r="C316" s="58" t="s">
        <v>195</v>
      </c>
      <c r="D316" s="37" t="s">
        <v>243</v>
      </c>
      <c r="E316" s="4" t="s">
        <v>130</v>
      </c>
      <c r="F316" s="4" t="s">
        <v>12</v>
      </c>
      <c r="G316" s="65">
        <v>-49.66</v>
      </c>
      <c r="H316" s="143">
        <v>8822.94</v>
      </c>
      <c r="I316" s="143">
        <v>4254.76</v>
      </c>
    </row>
    <row r="317" spans="1:9" s="2" customFormat="1" ht="36.75" customHeight="1">
      <c r="A317" s="3" t="s">
        <v>13</v>
      </c>
      <c r="B317" s="58" t="s">
        <v>242</v>
      </c>
      <c r="C317" s="58" t="s">
        <v>195</v>
      </c>
      <c r="D317" s="37" t="s">
        <v>243</v>
      </c>
      <c r="E317" s="4" t="s">
        <v>130</v>
      </c>
      <c r="F317" s="4" t="s">
        <v>14</v>
      </c>
      <c r="G317" s="73"/>
      <c r="H317" s="143">
        <v>1210.2</v>
      </c>
      <c r="I317" s="143">
        <v>606.39</v>
      </c>
    </row>
    <row r="318" spans="1:9" s="2" customFormat="1" ht="36.75" customHeight="1">
      <c r="A318" s="3" t="s">
        <v>18</v>
      </c>
      <c r="B318" s="58" t="s">
        <v>242</v>
      </c>
      <c r="C318" s="58" t="s">
        <v>195</v>
      </c>
      <c r="D318" s="37" t="s">
        <v>243</v>
      </c>
      <c r="E318" s="4" t="s">
        <v>130</v>
      </c>
      <c r="F318" s="4" t="s">
        <v>19</v>
      </c>
      <c r="G318" s="73">
        <v>49.66</v>
      </c>
      <c r="H318" s="143">
        <v>49.66</v>
      </c>
      <c r="I318" s="143">
        <v>49.66</v>
      </c>
    </row>
    <row r="319" spans="1:9" s="2" customFormat="1" ht="30" customHeight="1">
      <c r="A319" s="3" t="s">
        <v>43</v>
      </c>
      <c r="B319" s="58" t="s">
        <v>242</v>
      </c>
      <c r="C319" s="58" t="s">
        <v>195</v>
      </c>
      <c r="D319" s="37" t="s">
        <v>243</v>
      </c>
      <c r="E319" s="4" t="s">
        <v>130</v>
      </c>
      <c r="F319" s="4" t="s">
        <v>15</v>
      </c>
      <c r="G319" s="65"/>
      <c r="H319" s="143">
        <v>22.4</v>
      </c>
      <c r="I319" s="143">
        <v>3.34</v>
      </c>
    </row>
    <row r="320" spans="1:9" s="84" customFormat="1" ht="18" customHeight="1">
      <c r="A320" s="41" t="s">
        <v>260</v>
      </c>
      <c r="B320" s="74" t="s">
        <v>242</v>
      </c>
      <c r="C320" s="74" t="s">
        <v>195</v>
      </c>
      <c r="D320" s="42" t="s">
        <v>247</v>
      </c>
      <c r="E320" s="43"/>
      <c r="F320" s="82"/>
      <c r="G320" s="83">
        <f aca="true" t="shared" si="47" ref="G320:I323">G321</f>
        <v>0</v>
      </c>
      <c r="H320" s="156">
        <f t="shared" si="47"/>
        <v>5000</v>
      </c>
      <c r="I320" s="156">
        <f t="shared" si="47"/>
        <v>877.95</v>
      </c>
    </row>
    <row r="321" spans="1:9" s="75" customFormat="1" ht="26.25" customHeight="1">
      <c r="A321" s="11" t="s">
        <v>254</v>
      </c>
      <c r="B321" s="40" t="s">
        <v>242</v>
      </c>
      <c r="C321" s="40" t="s">
        <v>195</v>
      </c>
      <c r="D321" s="40" t="s">
        <v>247</v>
      </c>
      <c r="E321" s="22" t="s">
        <v>261</v>
      </c>
      <c r="F321" s="22"/>
      <c r="G321" s="59">
        <f t="shared" si="47"/>
        <v>0</v>
      </c>
      <c r="H321" s="137">
        <f t="shared" si="47"/>
        <v>5000</v>
      </c>
      <c r="I321" s="137">
        <f t="shared" si="47"/>
        <v>877.95</v>
      </c>
    </row>
    <row r="322" spans="1:9" s="56" customFormat="1" ht="24" customHeight="1">
      <c r="A322" s="10" t="s">
        <v>255</v>
      </c>
      <c r="B322" s="40" t="s">
        <v>242</v>
      </c>
      <c r="C322" s="40" t="s">
        <v>195</v>
      </c>
      <c r="D322" s="40" t="s">
        <v>247</v>
      </c>
      <c r="E322" s="8" t="s">
        <v>262</v>
      </c>
      <c r="F322" s="22"/>
      <c r="G322" s="59">
        <f t="shared" si="47"/>
        <v>0</v>
      </c>
      <c r="H322" s="137">
        <f t="shared" si="47"/>
        <v>5000</v>
      </c>
      <c r="I322" s="137">
        <f t="shared" si="47"/>
        <v>877.95</v>
      </c>
    </row>
    <row r="323" spans="1:9" s="56" customFormat="1" ht="36.75" customHeight="1">
      <c r="A323" s="10" t="s">
        <v>256</v>
      </c>
      <c r="B323" s="40" t="s">
        <v>242</v>
      </c>
      <c r="C323" s="40" t="s">
        <v>195</v>
      </c>
      <c r="D323" s="40" t="s">
        <v>247</v>
      </c>
      <c r="E323" s="8" t="s">
        <v>263</v>
      </c>
      <c r="F323" s="22"/>
      <c r="G323" s="59">
        <f t="shared" si="47"/>
        <v>0</v>
      </c>
      <c r="H323" s="137">
        <f t="shared" si="47"/>
        <v>5000</v>
      </c>
      <c r="I323" s="137">
        <f t="shared" si="47"/>
        <v>877.95</v>
      </c>
    </row>
    <row r="324" spans="1:9" s="2" customFormat="1" ht="25.5" customHeight="1">
      <c r="A324" s="5" t="s">
        <v>43</v>
      </c>
      <c r="B324" s="37" t="s">
        <v>242</v>
      </c>
      <c r="C324" s="37" t="s">
        <v>195</v>
      </c>
      <c r="D324" s="37" t="s">
        <v>247</v>
      </c>
      <c r="E324" s="4" t="s">
        <v>263</v>
      </c>
      <c r="F324" s="26" t="s">
        <v>15</v>
      </c>
      <c r="G324" s="65"/>
      <c r="H324" s="143">
        <v>5000</v>
      </c>
      <c r="I324" s="143">
        <v>877.95</v>
      </c>
    </row>
    <row r="325" spans="1:9" s="81" customFormat="1" ht="23.25" customHeight="1">
      <c r="A325" s="44" t="s">
        <v>206</v>
      </c>
      <c r="B325" s="76" t="s">
        <v>242</v>
      </c>
      <c r="C325" s="76" t="s">
        <v>195</v>
      </c>
      <c r="D325" s="77" t="s">
        <v>207</v>
      </c>
      <c r="E325" s="78"/>
      <c r="F325" s="79"/>
      <c r="G325" s="80">
        <f>G327</f>
        <v>-1795.28</v>
      </c>
      <c r="H325" s="157">
        <f>H327</f>
        <v>1704.72</v>
      </c>
      <c r="I325" s="157">
        <f>I327</f>
        <v>0</v>
      </c>
    </row>
    <row r="326" spans="1:9" s="56" customFormat="1" ht="53.25" customHeight="1">
      <c r="A326" s="9" t="s">
        <v>257</v>
      </c>
      <c r="B326" s="40" t="s">
        <v>242</v>
      </c>
      <c r="C326" s="40" t="s">
        <v>195</v>
      </c>
      <c r="D326" s="40" t="s">
        <v>207</v>
      </c>
      <c r="E326" s="8" t="s">
        <v>264</v>
      </c>
      <c r="F326" s="22"/>
      <c r="G326" s="59">
        <f>G327</f>
        <v>-1795.28</v>
      </c>
      <c r="H326" s="137">
        <f>H327</f>
        <v>1704.72</v>
      </c>
      <c r="I326" s="137">
        <f>I327</f>
        <v>0</v>
      </c>
    </row>
    <row r="327" spans="1:9" s="2" customFormat="1" ht="24.75" customHeight="1">
      <c r="A327" s="3" t="s">
        <v>43</v>
      </c>
      <c r="B327" s="37" t="s">
        <v>242</v>
      </c>
      <c r="C327" s="37" t="s">
        <v>195</v>
      </c>
      <c r="D327" s="37" t="s">
        <v>207</v>
      </c>
      <c r="E327" s="4" t="s">
        <v>264</v>
      </c>
      <c r="F327" s="26" t="s">
        <v>15</v>
      </c>
      <c r="G327" s="65">
        <f>-30-1765.28</f>
        <v>-1795.28</v>
      </c>
      <c r="H327" s="143">
        <v>1704.72</v>
      </c>
      <c r="I327" s="143">
        <v>0</v>
      </c>
    </row>
    <row r="328" spans="1:9" s="56" customFormat="1" ht="25.5" customHeight="1">
      <c r="A328" s="9" t="s">
        <v>210</v>
      </c>
      <c r="B328" s="40" t="s">
        <v>242</v>
      </c>
      <c r="C328" s="40" t="s">
        <v>203</v>
      </c>
      <c r="D328" s="40"/>
      <c r="E328" s="8"/>
      <c r="F328" s="22"/>
      <c r="G328" s="59">
        <f aca="true" t="shared" si="48" ref="G328:I330">G329</f>
        <v>10390.05</v>
      </c>
      <c r="H328" s="137">
        <f t="shared" si="48"/>
        <v>134785.05</v>
      </c>
      <c r="I328" s="137">
        <f t="shared" si="48"/>
        <v>0</v>
      </c>
    </row>
    <row r="329" spans="1:9" s="92" customFormat="1" ht="31.5" customHeight="1">
      <c r="A329" s="86" t="s">
        <v>265</v>
      </c>
      <c r="B329" s="87" t="s">
        <v>242</v>
      </c>
      <c r="C329" s="87" t="s">
        <v>203</v>
      </c>
      <c r="D329" s="88" t="s">
        <v>216</v>
      </c>
      <c r="E329" s="89"/>
      <c r="F329" s="90"/>
      <c r="G329" s="91">
        <f t="shared" si="48"/>
        <v>10390.05</v>
      </c>
      <c r="H329" s="158">
        <f t="shared" si="48"/>
        <v>134785.05</v>
      </c>
      <c r="I329" s="158">
        <f t="shared" si="48"/>
        <v>0</v>
      </c>
    </row>
    <row r="330" spans="1:9" s="56" customFormat="1" ht="50.25" customHeight="1">
      <c r="A330" s="9" t="s">
        <v>258</v>
      </c>
      <c r="B330" s="36" t="s">
        <v>242</v>
      </c>
      <c r="C330" s="36" t="s">
        <v>203</v>
      </c>
      <c r="D330" s="40" t="s">
        <v>216</v>
      </c>
      <c r="E330" s="8" t="s">
        <v>266</v>
      </c>
      <c r="F330" s="28"/>
      <c r="G330" s="61">
        <f t="shared" si="48"/>
        <v>10390.05</v>
      </c>
      <c r="H330" s="139">
        <f t="shared" si="48"/>
        <v>134785.05</v>
      </c>
      <c r="I330" s="139">
        <f t="shared" si="48"/>
        <v>0</v>
      </c>
    </row>
    <row r="331" spans="1:10" s="2" customFormat="1" ht="36.75" customHeight="1">
      <c r="A331" s="3" t="s">
        <v>259</v>
      </c>
      <c r="B331" s="37" t="s">
        <v>242</v>
      </c>
      <c r="C331" s="37" t="s">
        <v>203</v>
      </c>
      <c r="D331" s="37" t="s">
        <v>216</v>
      </c>
      <c r="E331" s="4" t="s">
        <v>266</v>
      </c>
      <c r="F331" s="26" t="s">
        <v>267</v>
      </c>
      <c r="G331" s="65">
        <v>10390.05</v>
      </c>
      <c r="H331" s="143">
        <v>134785.05</v>
      </c>
      <c r="I331" s="143">
        <v>0</v>
      </c>
      <c r="J331" s="163"/>
    </row>
    <row r="332" spans="1:9" s="95" customFormat="1" ht="51" customHeight="1">
      <c r="A332" s="99" t="s">
        <v>268</v>
      </c>
      <c r="B332" s="100" t="s">
        <v>269</v>
      </c>
      <c r="C332" s="100"/>
      <c r="D332" s="100"/>
      <c r="E332" s="101"/>
      <c r="F332" s="101"/>
      <c r="G332" s="102" t="e">
        <f>G333+G364</f>
        <v>#REF!</v>
      </c>
      <c r="H332" s="136">
        <f>H333+H364</f>
        <v>146955.38999999998</v>
      </c>
      <c r="I332" s="136">
        <f>I333+I364</f>
        <v>70762.64</v>
      </c>
    </row>
    <row r="333" spans="1:9" s="75" customFormat="1" ht="21.75" customHeight="1">
      <c r="A333" s="11" t="s">
        <v>279</v>
      </c>
      <c r="B333" s="40" t="s">
        <v>269</v>
      </c>
      <c r="C333" s="36" t="s">
        <v>203</v>
      </c>
      <c r="D333" s="40"/>
      <c r="E333" s="22"/>
      <c r="F333" s="28"/>
      <c r="G333" s="61" t="e">
        <f aca="true" t="shared" si="49" ref="G333:I334">G334</f>
        <v>#REF!</v>
      </c>
      <c r="H333" s="139">
        <f t="shared" si="49"/>
        <v>144713.59</v>
      </c>
      <c r="I333" s="139">
        <f t="shared" si="49"/>
        <v>68800.06</v>
      </c>
    </row>
    <row r="334" spans="1:9" s="95" customFormat="1" ht="26.25" customHeight="1">
      <c r="A334" s="93" t="s">
        <v>280</v>
      </c>
      <c r="B334" s="40" t="s">
        <v>269</v>
      </c>
      <c r="C334" s="87" t="s">
        <v>203</v>
      </c>
      <c r="D334" s="88" t="s">
        <v>204</v>
      </c>
      <c r="E334" s="94"/>
      <c r="F334" s="90"/>
      <c r="G334" s="91" t="e">
        <f t="shared" si="49"/>
        <v>#REF!</v>
      </c>
      <c r="H334" s="158">
        <f t="shared" si="49"/>
        <v>144713.59</v>
      </c>
      <c r="I334" s="158">
        <f t="shared" si="49"/>
        <v>68800.06</v>
      </c>
    </row>
    <row r="335" spans="1:9" s="56" customFormat="1" ht="50.25" customHeight="1">
      <c r="A335" s="11" t="s">
        <v>270</v>
      </c>
      <c r="B335" s="36" t="s">
        <v>269</v>
      </c>
      <c r="C335" s="36" t="s">
        <v>203</v>
      </c>
      <c r="D335" s="40" t="s">
        <v>204</v>
      </c>
      <c r="E335" s="22" t="s">
        <v>281</v>
      </c>
      <c r="F335" s="22"/>
      <c r="G335" s="61" t="e">
        <f>G336+G348</f>
        <v>#REF!</v>
      </c>
      <c r="H335" s="139">
        <f>H336+H348</f>
        <v>144713.59</v>
      </c>
      <c r="I335" s="139">
        <f>I336+I348</f>
        <v>68800.06</v>
      </c>
    </row>
    <row r="336" spans="1:9" s="56" customFormat="1" ht="36.75" customHeight="1">
      <c r="A336" s="9" t="s">
        <v>271</v>
      </c>
      <c r="B336" s="36" t="s">
        <v>269</v>
      </c>
      <c r="C336" s="36" t="s">
        <v>203</v>
      </c>
      <c r="D336" s="40" t="s">
        <v>204</v>
      </c>
      <c r="E336" s="8" t="s">
        <v>282</v>
      </c>
      <c r="F336" s="8"/>
      <c r="G336" s="59" t="e">
        <f>G337</f>
        <v>#REF!</v>
      </c>
      <c r="H336" s="137">
        <f>H337</f>
        <v>138596.3</v>
      </c>
      <c r="I336" s="137">
        <f>I337</f>
        <v>65392.97</v>
      </c>
    </row>
    <row r="337" spans="1:9" s="56" customFormat="1" ht="66" customHeight="1">
      <c r="A337" s="12" t="s">
        <v>272</v>
      </c>
      <c r="B337" s="36" t="s">
        <v>269</v>
      </c>
      <c r="C337" s="36" t="s">
        <v>203</v>
      </c>
      <c r="D337" s="40" t="s">
        <v>204</v>
      </c>
      <c r="E337" s="13" t="s">
        <v>282</v>
      </c>
      <c r="F337" s="13"/>
      <c r="G337" s="61" t="e">
        <f>G338+G340+G342+G344+#REF!+G346</f>
        <v>#REF!</v>
      </c>
      <c r="H337" s="139">
        <f>H338+H340+H342+H344+H346</f>
        <v>138596.3</v>
      </c>
      <c r="I337" s="139">
        <f>I338+I340+I342+I344+I346</f>
        <v>65392.97</v>
      </c>
    </row>
    <row r="338" spans="1:9" s="56" customFormat="1" ht="45.75" customHeight="1">
      <c r="A338" s="12" t="s">
        <v>445</v>
      </c>
      <c r="B338" s="36" t="s">
        <v>269</v>
      </c>
      <c r="C338" s="36" t="s">
        <v>203</v>
      </c>
      <c r="D338" s="40" t="s">
        <v>204</v>
      </c>
      <c r="E338" s="13" t="s">
        <v>283</v>
      </c>
      <c r="F338" s="13"/>
      <c r="G338" s="61">
        <f>G339</f>
        <v>0</v>
      </c>
      <c r="H338" s="139">
        <f>H339</f>
        <v>26300</v>
      </c>
      <c r="I338" s="139">
        <f>I339</f>
        <v>23047.28</v>
      </c>
    </row>
    <row r="339" spans="1:9" s="2" customFormat="1" ht="24.75" customHeight="1">
      <c r="A339" s="3" t="s">
        <v>43</v>
      </c>
      <c r="B339" s="58" t="s">
        <v>269</v>
      </c>
      <c r="C339" s="58" t="s">
        <v>203</v>
      </c>
      <c r="D339" s="37" t="s">
        <v>204</v>
      </c>
      <c r="E339" s="4" t="s">
        <v>283</v>
      </c>
      <c r="F339" s="4" t="s">
        <v>15</v>
      </c>
      <c r="G339" s="65"/>
      <c r="H339" s="143">
        <v>26300</v>
      </c>
      <c r="I339" s="143">
        <v>23047.28</v>
      </c>
    </row>
    <row r="340" spans="1:9" s="56" customFormat="1" ht="47.25" customHeight="1">
      <c r="A340" s="12" t="s">
        <v>446</v>
      </c>
      <c r="B340" s="36" t="s">
        <v>269</v>
      </c>
      <c r="C340" s="36" t="s">
        <v>203</v>
      </c>
      <c r="D340" s="40" t="s">
        <v>204</v>
      </c>
      <c r="E340" s="13" t="s">
        <v>284</v>
      </c>
      <c r="F340" s="13"/>
      <c r="G340" s="61">
        <f>G341</f>
        <v>0</v>
      </c>
      <c r="H340" s="139">
        <f>H341</f>
        <v>2082.79</v>
      </c>
      <c r="I340" s="139">
        <f>I341</f>
        <v>1485.95</v>
      </c>
    </row>
    <row r="341" spans="1:9" s="56" customFormat="1" ht="27" customHeight="1">
      <c r="A341" s="3" t="s">
        <v>43</v>
      </c>
      <c r="B341" s="58" t="s">
        <v>269</v>
      </c>
      <c r="C341" s="58" t="s">
        <v>203</v>
      </c>
      <c r="D341" s="37" t="s">
        <v>204</v>
      </c>
      <c r="E341" s="4" t="s">
        <v>284</v>
      </c>
      <c r="F341" s="4" t="s">
        <v>15</v>
      </c>
      <c r="G341" s="73"/>
      <c r="H341" s="155">
        <v>2082.79</v>
      </c>
      <c r="I341" s="155">
        <v>1485.95</v>
      </c>
    </row>
    <row r="342" spans="1:9" s="57" customFormat="1" ht="51" customHeight="1">
      <c r="A342" s="12" t="s">
        <v>447</v>
      </c>
      <c r="B342" s="36" t="s">
        <v>269</v>
      </c>
      <c r="C342" s="36" t="s">
        <v>203</v>
      </c>
      <c r="D342" s="36" t="s">
        <v>204</v>
      </c>
      <c r="E342" s="13" t="s">
        <v>285</v>
      </c>
      <c r="F342" s="13"/>
      <c r="G342" s="61">
        <f>G343</f>
        <v>0</v>
      </c>
      <c r="H342" s="139">
        <f>H343</f>
        <v>1180</v>
      </c>
      <c r="I342" s="139">
        <f>I343</f>
        <v>407.18</v>
      </c>
    </row>
    <row r="343" spans="1:9" s="2" customFormat="1" ht="23.25" customHeight="1">
      <c r="A343" s="3" t="s">
        <v>43</v>
      </c>
      <c r="B343" s="37" t="s">
        <v>269</v>
      </c>
      <c r="C343" s="37" t="s">
        <v>203</v>
      </c>
      <c r="D343" s="37" t="s">
        <v>204</v>
      </c>
      <c r="E343" s="4" t="s">
        <v>285</v>
      </c>
      <c r="F343" s="4" t="s">
        <v>15</v>
      </c>
      <c r="G343" s="65"/>
      <c r="H343" s="143">
        <v>1180</v>
      </c>
      <c r="I343" s="143">
        <v>407.18</v>
      </c>
    </row>
    <row r="344" spans="1:9" s="56" customFormat="1" ht="49.5" customHeight="1">
      <c r="A344" s="12" t="s">
        <v>448</v>
      </c>
      <c r="B344" s="36" t="s">
        <v>269</v>
      </c>
      <c r="C344" s="36" t="s">
        <v>203</v>
      </c>
      <c r="D344" s="40" t="s">
        <v>204</v>
      </c>
      <c r="E344" s="13" t="s">
        <v>286</v>
      </c>
      <c r="F344" s="13"/>
      <c r="G344" s="61">
        <f>G345</f>
        <v>0</v>
      </c>
      <c r="H344" s="139">
        <f>H345</f>
        <v>28400</v>
      </c>
      <c r="I344" s="139">
        <f>I345</f>
        <v>10781.4</v>
      </c>
    </row>
    <row r="345" spans="1:9" s="2" customFormat="1" ht="28.5" customHeight="1">
      <c r="A345" s="3" t="s">
        <v>43</v>
      </c>
      <c r="B345" s="58" t="s">
        <v>269</v>
      </c>
      <c r="C345" s="58" t="s">
        <v>203</v>
      </c>
      <c r="D345" s="37" t="s">
        <v>204</v>
      </c>
      <c r="E345" s="4" t="s">
        <v>286</v>
      </c>
      <c r="F345" s="4" t="s">
        <v>15</v>
      </c>
      <c r="G345" s="65"/>
      <c r="H345" s="143">
        <v>28400</v>
      </c>
      <c r="I345" s="143">
        <v>10781.4</v>
      </c>
    </row>
    <row r="346" spans="1:9" s="57" customFormat="1" ht="49.5" customHeight="1">
      <c r="A346" s="12" t="s">
        <v>476</v>
      </c>
      <c r="B346" s="36" t="s">
        <v>269</v>
      </c>
      <c r="C346" s="36" t="s">
        <v>203</v>
      </c>
      <c r="D346" s="36" t="s">
        <v>204</v>
      </c>
      <c r="E346" s="13" t="s">
        <v>475</v>
      </c>
      <c r="F346" s="13"/>
      <c r="G346" s="61">
        <f>G347</f>
        <v>0</v>
      </c>
      <c r="H346" s="139">
        <f>H347</f>
        <v>80633.51</v>
      </c>
      <c r="I346" s="139">
        <f>I347</f>
        <v>29671.16</v>
      </c>
    </row>
    <row r="347" spans="1:9" s="2" customFormat="1" ht="28.5" customHeight="1">
      <c r="A347" s="3" t="s">
        <v>43</v>
      </c>
      <c r="B347" s="37" t="s">
        <v>269</v>
      </c>
      <c r="C347" s="37" t="s">
        <v>203</v>
      </c>
      <c r="D347" s="37" t="s">
        <v>204</v>
      </c>
      <c r="E347" s="4" t="s">
        <v>475</v>
      </c>
      <c r="F347" s="4" t="s">
        <v>15</v>
      </c>
      <c r="G347" s="65"/>
      <c r="H347" s="143">
        <v>80633.51</v>
      </c>
      <c r="I347" s="143">
        <v>29671.16</v>
      </c>
    </row>
    <row r="348" spans="1:9" s="56" customFormat="1" ht="32.25" customHeight="1">
      <c r="A348" s="9" t="s">
        <v>45</v>
      </c>
      <c r="B348" s="40" t="s">
        <v>269</v>
      </c>
      <c r="C348" s="40" t="s">
        <v>203</v>
      </c>
      <c r="D348" s="40" t="s">
        <v>204</v>
      </c>
      <c r="E348" s="8" t="s">
        <v>289</v>
      </c>
      <c r="F348" s="8"/>
      <c r="G348" s="59">
        <f>G349+G351+G353+G358+G361</f>
        <v>350</v>
      </c>
      <c r="H348" s="137">
        <f>H349+H351+H353+H358+H361</f>
        <v>6117.29</v>
      </c>
      <c r="I348" s="137">
        <f>I349+I351+I353+I358+I361</f>
        <v>3407.0899999999997</v>
      </c>
    </row>
    <row r="349" spans="1:9" s="2" customFormat="1" ht="36.75" customHeight="1" hidden="1">
      <c r="A349" s="12" t="s">
        <v>275</v>
      </c>
      <c r="B349" s="36" t="s">
        <v>269</v>
      </c>
      <c r="C349" s="36" t="s">
        <v>203</v>
      </c>
      <c r="D349" s="36" t="s">
        <v>204</v>
      </c>
      <c r="E349" s="13" t="s">
        <v>290</v>
      </c>
      <c r="F349" s="13"/>
      <c r="G349" s="61">
        <f>G350</f>
        <v>0</v>
      </c>
      <c r="H349" s="139">
        <f>H350</f>
        <v>0</v>
      </c>
      <c r="I349" s="139">
        <f>I350</f>
        <v>0</v>
      </c>
    </row>
    <row r="350" spans="1:9" ht="31.5" hidden="1">
      <c r="A350" s="3" t="s">
        <v>13</v>
      </c>
      <c r="B350" s="58" t="s">
        <v>269</v>
      </c>
      <c r="C350" s="58" t="s">
        <v>203</v>
      </c>
      <c r="D350" s="37" t="s">
        <v>204</v>
      </c>
      <c r="E350" s="4" t="s">
        <v>290</v>
      </c>
      <c r="F350" s="4" t="s">
        <v>14</v>
      </c>
      <c r="G350" s="63">
        <v>0</v>
      </c>
      <c r="H350" s="141">
        <v>0</v>
      </c>
      <c r="I350" s="141">
        <v>0</v>
      </c>
    </row>
    <row r="351" spans="1:9" ht="47.25" hidden="1">
      <c r="A351" s="12" t="s">
        <v>276</v>
      </c>
      <c r="B351" s="36" t="s">
        <v>269</v>
      </c>
      <c r="C351" s="36" t="s">
        <v>203</v>
      </c>
      <c r="D351" s="36" t="s">
        <v>204</v>
      </c>
      <c r="E351" s="13" t="s">
        <v>291</v>
      </c>
      <c r="F351" s="13"/>
      <c r="G351" s="62">
        <f>G352</f>
        <v>0</v>
      </c>
      <c r="H351" s="140">
        <f>H352</f>
        <v>0</v>
      </c>
      <c r="I351" s="140">
        <f>I352</f>
        <v>0</v>
      </c>
    </row>
    <row r="352" spans="1:9" ht="31.5" hidden="1">
      <c r="A352" s="3" t="s">
        <v>13</v>
      </c>
      <c r="B352" s="58" t="s">
        <v>269</v>
      </c>
      <c r="C352" s="58" t="s">
        <v>203</v>
      </c>
      <c r="D352" s="37" t="s">
        <v>204</v>
      </c>
      <c r="E352" s="4" t="s">
        <v>291</v>
      </c>
      <c r="F352" s="4" t="s">
        <v>14</v>
      </c>
      <c r="G352" s="63">
        <v>0</v>
      </c>
      <c r="H352" s="141">
        <v>0</v>
      </c>
      <c r="I352" s="141">
        <v>0</v>
      </c>
    </row>
    <row r="353" spans="1:9" ht="47.25">
      <c r="A353" s="12" t="s">
        <v>277</v>
      </c>
      <c r="B353" s="36" t="s">
        <v>269</v>
      </c>
      <c r="C353" s="36" t="s">
        <v>203</v>
      </c>
      <c r="D353" s="36" t="s">
        <v>204</v>
      </c>
      <c r="E353" s="13" t="s">
        <v>450</v>
      </c>
      <c r="F353" s="13"/>
      <c r="G353" s="62">
        <f>G354</f>
        <v>0</v>
      </c>
      <c r="H353" s="140">
        <f>H354</f>
        <v>3137.29</v>
      </c>
      <c r="I353" s="140">
        <f>I354</f>
        <v>1807.7599999999998</v>
      </c>
    </row>
    <row r="354" spans="1:9" ht="31.5">
      <c r="A354" s="3" t="s">
        <v>41</v>
      </c>
      <c r="B354" s="58" t="s">
        <v>269</v>
      </c>
      <c r="C354" s="58" t="s">
        <v>203</v>
      </c>
      <c r="D354" s="37" t="s">
        <v>204</v>
      </c>
      <c r="E354" s="4" t="s">
        <v>292</v>
      </c>
      <c r="F354" s="4"/>
      <c r="G354" s="63">
        <f>G355+G356+G357</f>
        <v>0</v>
      </c>
      <c r="H354" s="141">
        <f>H355+H356+H357</f>
        <v>3137.29</v>
      </c>
      <c r="I354" s="141">
        <f>I355+I356+I357</f>
        <v>1807.7599999999998</v>
      </c>
    </row>
    <row r="355" spans="1:9" ht="78.75" customHeight="1">
      <c r="A355" s="3" t="s">
        <v>11</v>
      </c>
      <c r="B355" s="58" t="s">
        <v>269</v>
      </c>
      <c r="C355" s="58" t="s">
        <v>203</v>
      </c>
      <c r="D355" s="37" t="s">
        <v>204</v>
      </c>
      <c r="E355" s="4" t="s">
        <v>292</v>
      </c>
      <c r="F355" s="4" t="s">
        <v>12</v>
      </c>
      <c r="G355" s="63">
        <v>137</v>
      </c>
      <c r="H355" s="141">
        <v>2598.98</v>
      </c>
      <c r="I355" s="141">
        <v>1605.33</v>
      </c>
    </row>
    <row r="356" spans="1:9" ht="31.5">
      <c r="A356" s="3" t="s">
        <v>13</v>
      </c>
      <c r="B356" s="58" t="s">
        <v>269</v>
      </c>
      <c r="C356" s="58" t="s">
        <v>203</v>
      </c>
      <c r="D356" s="37" t="s">
        <v>204</v>
      </c>
      <c r="E356" s="4" t="s">
        <v>292</v>
      </c>
      <c r="F356" s="4" t="s">
        <v>14</v>
      </c>
      <c r="G356" s="63">
        <v>-137</v>
      </c>
      <c r="H356" s="141">
        <v>516.31</v>
      </c>
      <c r="I356" s="141">
        <v>194.89</v>
      </c>
    </row>
    <row r="357" spans="1:9" ht="15.75">
      <c r="A357" s="3" t="s">
        <v>43</v>
      </c>
      <c r="B357" s="58" t="s">
        <v>269</v>
      </c>
      <c r="C357" s="58" t="s">
        <v>203</v>
      </c>
      <c r="D357" s="37" t="s">
        <v>204</v>
      </c>
      <c r="E357" s="4" t="s">
        <v>292</v>
      </c>
      <c r="F357" s="4" t="s">
        <v>15</v>
      </c>
      <c r="G357" s="63"/>
      <c r="H357" s="141">
        <v>22</v>
      </c>
      <c r="I357" s="141">
        <v>7.54</v>
      </c>
    </row>
    <row r="358" spans="1:9" ht="63">
      <c r="A358" s="12" t="s">
        <v>278</v>
      </c>
      <c r="B358" s="36" t="s">
        <v>269</v>
      </c>
      <c r="C358" s="36" t="s">
        <v>203</v>
      </c>
      <c r="D358" s="40" t="s">
        <v>204</v>
      </c>
      <c r="E358" s="13" t="s">
        <v>478</v>
      </c>
      <c r="F358" s="13"/>
      <c r="G358" s="63">
        <f aca="true" t="shared" si="50" ref="G358:I359">G359</f>
        <v>0</v>
      </c>
      <c r="H358" s="141">
        <f t="shared" si="50"/>
        <v>2630</v>
      </c>
      <c r="I358" s="141">
        <f t="shared" si="50"/>
        <v>1599.33</v>
      </c>
    </row>
    <row r="359" spans="1:9" ht="36.75" customHeight="1">
      <c r="A359" s="12" t="s">
        <v>449</v>
      </c>
      <c r="B359" s="36" t="s">
        <v>269</v>
      </c>
      <c r="C359" s="36" t="s">
        <v>203</v>
      </c>
      <c r="D359" s="40" t="s">
        <v>204</v>
      </c>
      <c r="E359" s="13" t="s">
        <v>293</v>
      </c>
      <c r="F359" s="13"/>
      <c r="G359" s="63">
        <f t="shared" si="50"/>
        <v>0</v>
      </c>
      <c r="H359" s="141">
        <f t="shared" si="50"/>
        <v>2630</v>
      </c>
      <c r="I359" s="141">
        <f t="shared" si="50"/>
        <v>1599.33</v>
      </c>
    </row>
    <row r="360" spans="1:9" ht="81.75" customHeight="1">
      <c r="A360" s="3" t="s">
        <v>11</v>
      </c>
      <c r="B360" s="37" t="s">
        <v>269</v>
      </c>
      <c r="C360" s="37" t="s">
        <v>203</v>
      </c>
      <c r="D360" s="37" t="s">
        <v>204</v>
      </c>
      <c r="E360" s="4" t="s">
        <v>293</v>
      </c>
      <c r="F360" s="4" t="s">
        <v>12</v>
      </c>
      <c r="G360" s="63"/>
      <c r="H360" s="141">
        <v>2630</v>
      </c>
      <c r="I360" s="141">
        <v>1599.33</v>
      </c>
    </row>
    <row r="361" spans="1:9" ht="59.25" customHeight="1">
      <c r="A361" s="9" t="s">
        <v>479</v>
      </c>
      <c r="B361" s="36" t="s">
        <v>269</v>
      </c>
      <c r="C361" s="36" t="s">
        <v>203</v>
      </c>
      <c r="D361" s="40" t="s">
        <v>204</v>
      </c>
      <c r="E361" s="8" t="s">
        <v>481</v>
      </c>
      <c r="F361" s="8"/>
      <c r="G361" s="64">
        <f aca="true" t="shared" si="51" ref="G361:I362">G362</f>
        <v>350</v>
      </c>
      <c r="H361" s="145">
        <f t="shared" si="51"/>
        <v>350</v>
      </c>
      <c r="I361" s="145">
        <f t="shared" si="51"/>
        <v>0</v>
      </c>
    </row>
    <row r="362" spans="1:9" s="57" customFormat="1" ht="42.75" customHeight="1">
      <c r="A362" s="12" t="s">
        <v>480</v>
      </c>
      <c r="B362" s="36" t="s">
        <v>269</v>
      </c>
      <c r="C362" s="36" t="s">
        <v>203</v>
      </c>
      <c r="D362" s="36" t="s">
        <v>204</v>
      </c>
      <c r="E362" s="13" t="s">
        <v>482</v>
      </c>
      <c r="F362" s="13"/>
      <c r="G362" s="62">
        <f t="shared" si="51"/>
        <v>350</v>
      </c>
      <c r="H362" s="140">
        <f t="shared" si="51"/>
        <v>350</v>
      </c>
      <c r="I362" s="140">
        <f t="shared" si="51"/>
        <v>0</v>
      </c>
    </row>
    <row r="363" spans="1:9" s="2" customFormat="1" ht="40.5" customHeight="1">
      <c r="A363" s="3" t="s">
        <v>13</v>
      </c>
      <c r="B363" s="58" t="s">
        <v>269</v>
      </c>
      <c r="C363" s="58" t="s">
        <v>203</v>
      </c>
      <c r="D363" s="37" t="s">
        <v>204</v>
      </c>
      <c r="E363" s="4" t="s">
        <v>482</v>
      </c>
      <c r="F363" s="4" t="s">
        <v>14</v>
      </c>
      <c r="G363" s="63">
        <v>350</v>
      </c>
      <c r="H363" s="141">
        <v>350</v>
      </c>
      <c r="I363" s="141">
        <v>0</v>
      </c>
    </row>
    <row r="364" spans="1:9" s="103" customFormat="1" ht="23.25" customHeight="1">
      <c r="A364" s="86" t="s">
        <v>351</v>
      </c>
      <c r="B364" s="87" t="s">
        <v>269</v>
      </c>
      <c r="C364" s="87" t="s">
        <v>239</v>
      </c>
      <c r="D364" s="88"/>
      <c r="E364" s="89"/>
      <c r="F364" s="89"/>
      <c r="G364" s="91" t="e">
        <f aca="true" t="shared" si="52" ref="G364:I367">G365</f>
        <v>#REF!</v>
      </c>
      <c r="H364" s="158">
        <f>H365</f>
        <v>2241.8</v>
      </c>
      <c r="I364" s="158">
        <f>I365</f>
        <v>1962.58</v>
      </c>
    </row>
    <row r="365" spans="1:9" ht="27.75" customHeight="1">
      <c r="A365" s="9" t="s">
        <v>240</v>
      </c>
      <c r="B365" s="36" t="s">
        <v>269</v>
      </c>
      <c r="C365" s="36" t="s">
        <v>239</v>
      </c>
      <c r="D365" s="40" t="s">
        <v>199</v>
      </c>
      <c r="E365" s="8"/>
      <c r="F365" s="8"/>
      <c r="G365" s="61" t="e">
        <f t="shared" si="52"/>
        <v>#REF!</v>
      </c>
      <c r="H365" s="139">
        <f t="shared" si="52"/>
        <v>2241.8</v>
      </c>
      <c r="I365" s="139">
        <f t="shared" si="52"/>
        <v>1962.58</v>
      </c>
    </row>
    <row r="366" spans="1:9" ht="57" customHeight="1">
      <c r="A366" s="9" t="s">
        <v>294</v>
      </c>
      <c r="B366" s="36" t="s">
        <v>269</v>
      </c>
      <c r="C366" s="36" t="s">
        <v>239</v>
      </c>
      <c r="D366" s="40" t="s">
        <v>199</v>
      </c>
      <c r="E366" s="8" t="s">
        <v>281</v>
      </c>
      <c r="F366" s="8"/>
      <c r="G366" s="61" t="e">
        <f t="shared" si="52"/>
        <v>#REF!</v>
      </c>
      <c r="H366" s="139">
        <f t="shared" si="52"/>
        <v>2241.8</v>
      </c>
      <c r="I366" s="139">
        <f t="shared" si="52"/>
        <v>1962.58</v>
      </c>
    </row>
    <row r="367" spans="1:9" ht="30.75" customHeight="1">
      <c r="A367" s="9" t="s">
        <v>273</v>
      </c>
      <c r="B367" s="36" t="s">
        <v>269</v>
      </c>
      <c r="C367" s="36" t="s">
        <v>239</v>
      </c>
      <c r="D367" s="40" t="s">
        <v>199</v>
      </c>
      <c r="E367" s="8" t="s">
        <v>287</v>
      </c>
      <c r="F367" s="8"/>
      <c r="G367" s="61" t="e">
        <f t="shared" si="52"/>
        <v>#REF!</v>
      </c>
      <c r="H367" s="139">
        <f t="shared" si="52"/>
        <v>2241.8</v>
      </c>
      <c r="I367" s="139">
        <f t="shared" si="52"/>
        <v>1962.58</v>
      </c>
    </row>
    <row r="368" spans="1:9" ht="42.75" customHeight="1">
      <c r="A368" s="12" t="s">
        <v>274</v>
      </c>
      <c r="B368" s="36" t="s">
        <v>269</v>
      </c>
      <c r="C368" s="36" t="s">
        <v>239</v>
      </c>
      <c r="D368" s="40" t="s">
        <v>199</v>
      </c>
      <c r="E368" s="13" t="s">
        <v>288</v>
      </c>
      <c r="F368" s="13"/>
      <c r="G368" s="65" t="e">
        <f>#REF!+G369</f>
        <v>#REF!</v>
      </c>
      <c r="H368" s="143">
        <f>H369</f>
        <v>2241.8</v>
      </c>
      <c r="I368" s="143">
        <f>I369</f>
        <v>1962.58</v>
      </c>
    </row>
    <row r="369" spans="1:9" ht="94.5">
      <c r="A369" s="12" t="s">
        <v>451</v>
      </c>
      <c r="B369" s="36" t="s">
        <v>269</v>
      </c>
      <c r="C369" s="36" t="s">
        <v>239</v>
      </c>
      <c r="D369" s="40" t="s">
        <v>199</v>
      </c>
      <c r="E369" s="13" t="s">
        <v>483</v>
      </c>
      <c r="F369" s="13"/>
      <c r="G369" s="65">
        <f>G370</f>
        <v>168</v>
      </c>
      <c r="H369" s="143">
        <f>H370</f>
        <v>2241.8</v>
      </c>
      <c r="I369" s="143">
        <f>I370</f>
        <v>1962.58</v>
      </c>
    </row>
    <row r="370" spans="1:9" ht="31.5">
      <c r="A370" s="3" t="s">
        <v>18</v>
      </c>
      <c r="B370" s="37" t="s">
        <v>269</v>
      </c>
      <c r="C370" s="37" t="s">
        <v>239</v>
      </c>
      <c r="D370" s="37" t="s">
        <v>199</v>
      </c>
      <c r="E370" s="4" t="s">
        <v>483</v>
      </c>
      <c r="F370" s="4" t="s">
        <v>19</v>
      </c>
      <c r="G370" s="65">
        <v>168</v>
      </c>
      <c r="H370" s="143">
        <v>2241.8</v>
      </c>
      <c r="I370" s="143">
        <v>1962.58</v>
      </c>
    </row>
    <row r="371" spans="1:9" s="75" customFormat="1" ht="47.25">
      <c r="A371" s="99" t="s">
        <v>302</v>
      </c>
      <c r="B371" s="100" t="s">
        <v>301</v>
      </c>
      <c r="C371" s="100"/>
      <c r="D371" s="100"/>
      <c r="E371" s="101"/>
      <c r="F371" s="101"/>
      <c r="G371" s="102">
        <f>G372+G443</f>
        <v>0</v>
      </c>
      <c r="H371" s="136">
        <f>H372+H443</f>
        <v>432938.22000000003</v>
      </c>
      <c r="I371" s="136">
        <f>I372+I443</f>
        <v>220691.58000000002</v>
      </c>
    </row>
    <row r="372" spans="1:9" s="2" customFormat="1" ht="24.75" customHeight="1">
      <c r="A372" s="9" t="s">
        <v>300</v>
      </c>
      <c r="B372" s="40" t="s">
        <v>301</v>
      </c>
      <c r="C372" s="40" t="s">
        <v>232</v>
      </c>
      <c r="D372" s="40"/>
      <c r="E372" s="8"/>
      <c r="F372" s="8"/>
      <c r="G372" s="63">
        <f>G373+G383+G404+G413+G428</f>
        <v>0</v>
      </c>
      <c r="H372" s="141">
        <f>H373+H383+H404+H413+H428</f>
        <v>432238.22000000003</v>
      </c>
      <c r="I372" s="141">
        <f>I373+I383+I404+I413+I428</f>
        <v>220280.51</v>
      </c>
    </row>
    <row r="373" spans="1:9" s="81" customFormat="1" ht="19.5" customHeight="1">
      <c r="A373" s="104" t="s">
        <v>303</v>
      </c>
      <c r="B373" s="74" t="s">
        <v>301</v>
      </c>
      <c r="C373" s="74" t="s">
        <v>232</v>
      </c>
      <c r="D373" s="42" t="s">
        <v>195</v>
      </c>
      <c r="E373" s="78"/>
      <c r="F373" s="78"/>
      <c r="G373" s="105">
        <f aca="true" t="shared" si="53" ref="G373:I374">G374</f>
        <v>0</v>
      </c>
      <c r="H373" s="159">
        <f t="shared" si="53"/>
        <v>148888.86000000002</v>
      </c>
      <c r="I373" s="159">
        <f t="shared" si="53"/>
        <v>67457.91</v>
      </c>
    </row>
    <row r="374" spans="1:9" ht="31.5">
      <c r="A374" s="11" t="s">
        <v>304</v>
      </c>
      <c r="B374" s="36" t="s">
        <v>301</v>
      </c>
      <c r="C374" s="36" t="s">
        <v>232</v>
      </c>
      <c r="D374" s="40" t="s">
        <v>195</v>
      </c>
      <c r="E374" s="22" t="s">
        <v>308</v>
      </c>
      <c r="F374" s="22"/>
      <c r="G374" s="63">
        <f t="shared" si="53"/>
        <v>0</v>
      </c>
      <c r="H374" s="141">
        <f t="shared" si="53"/>
        <v>148888.86000000002</v>
      </c>
      <c r="I374" s="141">
        <f t="shared" si="53"/>
        <v>67457.91</v>
      </c>
    </row>
    <row r="375" spans="1:9" ht="35.25" customHeight="1">
      <c r="A375" s="14" t="s">
        <v>374</v>
      </c>
      <c r="B375" s="36" t="s">
        <v>301</v>
      </c>
      <c r="C375" s="36" t="s">
        <v>232</v>
      </c>
      <c r="D375" s="40" t="s">
        <v>195</v>
      </c>
      <c r="E375" s="15" t="s">
        <v>309</v>
      </c>
      <c r="F375" s="15"/>
      <c r="G375" s="63">
        <f>G376+G379+G381</f>
        <v>0</v>
      </c>
      <c r="H375" s="141">
        <f>H376+H379+H381</f>
        <v>148888.86000000002</v>
      </c>
      <c r="I375" s="141">
        <f>I376+I379+I381</f>
        <v>67457.91</v>
      </c>
    </row>
    <row r="376" spans="1:9" s="57" customFormat="1" ht="76.5" customHeight="1">
      <c r="A376" s="12" t="s">
        <v>305</v>
      </c>
      <c r="B376" s="36" t="s">
        <v>301</v>
      </c>
      <c r="C376" s="36" t="s">
        <v>232</v>
      </c>
      <c r="D376" s="36" t="s">
        <v>195</v>
      </c>
      <c r="E376" s="13" t="s">
        <v>423</v>
      </c>
      <c r="F376" s="13"/>
      <c r="G376" s="62">
        <f aca="true" t="shared" si="54" ref="G376:I377">G377</f>
        <v>0</v>
      </c>
      <c r="H376" s="140">
        <f t="shared" si="54"/>
        <v>55064.4</v>
      </c>
      <c r="I376" s="140">
        <f t="shared" si="54"/>
        <v>24623.67</v>
      </c>
    </row>
    <row r="377" spans="1:9" s="2" customFormat="1" ht="60.75" customHeight="1">
      <c r="A377" s="3" t="s">
        <v>306</v>
      </c>
      <c r="B377" s="37" t="s">
        <v>301</v>
      </c>
      <c r="C377" s="37" t="s">
        <v>232</v>
      </c>
      <c r="D377" s="37" t="s">
        <v>195</v>
      </c>
      <c r="E377" s="4" t="s">
        <v>310</v>
      </c>
      <c r="F377" s="4"/>
      <c r="G377" s="63">
        <f t="shared" si="54"/>
        <v>0</v>
      </c>
      <c r="H377" s="141">
        <f t="shared" si="54"/>
        <v>55064.4</v>
      </c>
      <c r="I377" s="141">
        <f t="shared" si="54"/>
        <v>24623.67</v>
      </c>
    </row>
    <row r="378" spans="1:9" s="2" customFormat="1" ht="62.25" customHeight="1">
      <c r="A378" s="3" t="s">
        <v>48</v>
      </c>
      <c r="B378" s="37" t="s">
        <v>301</v>
      </c>
      <c r="C378" s="37" t="s">
        <v>232</v>
      </c>
      <c r="D378" s="37" t="s">
        <v>195</v>
      </c>
      <c r="E378" s="4" t="s">
        <v>310</v>
      </c>
      <c r="F378" s="4" t="s">
        <v>10</v>
      </c>
      <c r="G378" s="63"/>
      <c r="H378" s="141">
        <v>55064.4</v>
      </c>
      <c r="I378" s="141">
        <v>24623.67</v>
      </c>
    </row>
    <row r="379" spans="1:9" s="57" customFormat="1" ht="81.75" customHeight="1" hidden="1">
      <c r="A379" s="27" t="s">
        <v>307</v>
      </c>
      <c r="B379" s="36" t="s">
        <v>301</v>
      </c>
      <c r="C379" s="36" t="s">
        <v>232</v>
      </c>
      <c r="D379" s="36" t="s">
        <v>195</v>
      </c>
      <c r="E379" s="13" t="s">
        <v>311</v>
      </c>
      <c r="F379" s="13"/>
      <c r="G379" s="62">
        <f>G380</f>
        <v>0</v>
      </c>
      <c r="H379" s="140">
        <f>H380</f>
        <v>0</v>
      </c>
      <c r="I379" s="140">
        <f>I380</f>
        <v>0</v>
      </c>
    </row>
    <row r="380" spans="1:9" s="2" customFormat="1" ht="47.25" hidden="1">
      <c r="A380" s="3" t="s">
        <v>48</v>
      </c>
      <c r="B380" s="37" t="s">
        <v>301</v>
      </c>
      <c r="C380" s="37" t="s">
        <v>232</v>
      </c>
      <c r="D380" s="37" t="s">
        <v>195</v>
      </c>
      <c r="E380" s="4" t="s">
        <v>311</v>
      </c>
      <c r="F380" s="4" t="s">
        <v>10</v>
      </c>
      <c r="G380" s="63">
        <v>0</v>
      </c>
      <c r="H380" s="141">
        <v>0</v>
      </c>
      <c r="I380" s="141">
        <v>0</v>
      </c>
    </row>
    <row r="381" spans="1:9" s="57" customFormat="1" ht="80.25" customHeight="1">
      <c r="A381" s="12" t="s">
        <v>452</v>
      </c>
      <c r="B381" s="36" t="s">
        <v>301</v>
      </c>
      <c r="C381" s="36" t="s">
        <v>232</v>
      </c>
      <c r="D381" s="36" t="s">
        <v>195</v>
      </c>
      <c r="E381" s="13" t="s">
        <v>312</v>
      </c>
      <c r="F381" s="13"/>
      <c r="G381" s="62">
        <f>G382</f>
        <v>0</v>
      </c>
      <c r="H381" s="140">
        <f>H382</f>
        <v>93824.46</v>
      </c>
      <c r="I381" s="140">
        <f>I382</f>
        <v>42834.24</v>
      </c>
    </row>
    <row r="382" spans="1:9" s="2" customFormat="1" ht="50.25" customHeight="1">
      <c r="A382" s="3" t="s">
        <v>48</v>
      </c>
      <c r="B382" s="37" t="s">
        <v>301</v>
      </c>
      <c r="C382" s="37" t="s">
        <v>232</v>
      </c>
      <c r="D382" s="37" t="s">
        <v>195</v>
      </c>
      <c r="E382" s="4" t="s">
        <v>312</v>
      </c>
      <c r="F382" s="4" t="s">
        <v>10</v>
      </c>
      <c r="G382" s="63"/>
      <c r="H382" s="141">
        <v>93824.46</v>
      </c>
      <c r="I382" s="141">
        <v>42834.24</v>
      </c>
    </row>
    <row r="383" spans="1:9" s="81" customFormat="1" ht="15.75">
      <c r="A383" s="44" t="s">
        <v>313</v>
      </c>
      <c r="B383" s="42" t="s">
        <v>301</v>
      </c>
      <c r="C383" s="42" t="s">
        <v>232</v>
      </c>
      <c r="D383" s="42" t="s">
        <v>196</v>
      </c>
      <c r="E383" s="46"/>
      <c r="F383" s="46"/>
      <c r="G383" s="105">
        <f>G384</f>
        <v>-0.03</v>
      </c>
      <c r="H383" s="159">
        <f>H384</f>
        <v>223208.88999999998</v>
      </c>
      <c r="I383" s="159">
        <f>I384</f>
        <v>124408.15000000001</v>
      </c>
    </row>
    <row r="384" spans="1:9" s="56" customFormat="1" ht="32.25" customHeight="1">
      <c r="A384" s="11" t="s">
        <v>304</v>
      </c>
      <c r="B384" s="36" t="s">
        <v>301</v>
      </c>
      <c r="C384" s="36" t="s">
        <v>232</v>
      </c>
      <c r="D384" s="40" t="s">
        <v>196</v>
      </c>
      <c r="E384" s="22" t="s">
        <v>308</v>
      </c>
      <c r="F384" s="13"/>
      <c r="G384" s="64">
        <f>G385+G395</f>
        <v>-0.03</v>
      </c>
      <c r="H384" s="145">
        <f>H385+H395</f>
        <v>223208.88999999998</v>
      </c>
      <c r="I384" s="145">
        <f>I385+I395</f>
        <v>124408.15000000001</v>
      </c>
    </row>
    <row r="385" spans="1:9" s="56" customFormat="1" ht="51.75" customHeight="1">
      <c r="A385" s="9" t="s">
        <v>314</v>
      </c>
      <c r="B385" s="36" t="s">
        <v>301</v>
      </c>
      <c r="C385" s="36" t="s">
        <v>232</v>
      </c>
      <c r="D385" s="40" t="s">
        <v>196</v>
      </c>
      <c r="E385" s="8" t="s">
        <v>317</v>
      </c>
      <c r="F385" s="8"/>
      <c r="G385" s="64">
        <f>G386+G389</f>
        <v>-0.03</v>
      </c>
      <c r="H385" s="145">
        <f>H386+H389+H391+H393</f>
        <v>209134.19999999998</v>
      </c>
      <c r="I385" s="145">
        <f>I386+I389+I391+I393</f>
        <v>117113.41</v>
      </c>
    </row>
    <row r="386" spans="1:9" s="57" customFormat="1" ht="66.75" customHeight="1">
      <c r="A386" s="18" t="s">
        <v>315</v>
      </c>
      <c r="B386" s="36" t="s">
        <v>301</v>
      </c>
      <c r="C386" s="36" t="s">
        <v>232</v>
      </c>
      <c r="D386" s="36" t="s">
        <v>196</v>
      </c>
      <c r="E386" s="17" t="s">
        <v>424</v>
      </c>
      <c r="F386" s="13"/>
      <c r="G386" s="62">
        <f aca="true" t="shared" si="55" ref="G386:I387">G387</f>
        <v>-0.03</v>
      </c>
      <c r="H386" s="140">
        <f t="shared" si="55"/>
        <v>65165.64</v>
      </c>
      <c r="I386" s="140">
        <f t="shared" si="55"/>
        <v>33448.9</v>
      </c>
    </row>
    <row r="387" spans="1:9" s="2" customFormat="1" ht="78.75" customHeight="1">
      <c r="A387" s="3" t="s">
        <v>316</v>
      </c>
      <c r="B387" s="37" t="s">
        <v>301</v>
      </c>
      <c r="C387" s="37" t="s">
        <v>232</v>
      </c>
      <c r="D387" s="37" t="s">
        <v>196</v>
      </c>
      <c r="E387" s="4" t="s">
        <v>318</v>
      </c>
      <c r="F387" s="4"/>
      <c r="G387" s="63">
        <f t="shared" si="55"/>
        <v>-0.03</v>
      </c>
      <c r="H387" s="141">
        <f t="shared" si="55"/>
        <v>65165.64</v>
      </c>
      <c r="I387" s="141">
        <f t="shared" si="55"/>
        <v>33448.9</v>
      </c>
    </row>
    <row r="388" spans="1:9" s="2" customFormat="1" ht="46.5" customHeight="1">
      <c r="A388" s="3" t="s">
        <v>48</v>
      </c>
      <c r="B388" s="37" t="s">
        <v>301</v>
      </c>
      <c r="C388" s="37" t="s">
        <v>232</v>
      </c>
      <c r="D388" s="37" t="s">
        <v>196</v>
      </c>
      <c r="E388" s="4" t="s">
        <v>318</v>
      </c>
      <c r="F388" s="4" t="s">
        <v>10</v>
      </c>
      <c r="G388" s="63">
        <v>-0.03</v>
      </c>
      <c r="H388" s="141">
        <v>65165.64</v>
      </c>
      <c r="I388" s="141">
        <v>33448.9</v>
      </c>
    </row>
    <row r="389" spans="1:9" s="57" customFormat="1" ht="141.75">
      <c r="A389" s="18" t="s">
        <v>453</v>
      </c>
      <c r="B389" s="36" t="s">
        <v>301</v>
      </c>
      <c r="C389" s="36" t="s">
        <v>232</v>
      </c>
      <c r="D389" s="36" t="s">
        <v>196</v>
      </c>
      <c r="E389" s="17" t="s">
        <v>319</v>
      </c>
      <c r="F389" s="13"/>
      <c r="G389" s="62">
        <f>G390</f>
        <v>0</v>
      </c>
      <c r="H389" s="140">
        <f>H390</f>
        <v>140014.52</v>
      </c>
      <c r="I389" s="140">
        <f>I390</f>
        <v>83664.51</v>
      </c>
    </row>
    <row r="390" spans="1:9" s="2" customFormat="1" ht="51.75" customHeight="1">
      <c r="A390" s="3" t="s">
        <v>48</v>
      </c>
      <c r="B390" s="37" t="s">
        <v>301</v>
      </c>
      <c r="C390" s="37" t="s">
        <v>232</v>
      </c>
      <c r="D390" s="37" t="s">
        <v>196</v>
      </c>
      <c r="E390" s="4" t="s">
        <v>319</v>
      </c>
      <c r="F390" s="4" t="s">
        <v>10</v>
      </c>
      <c r="G390" s="63"/>
      <c r="H390" s="141">
        <v>140014.52</v>
      </c>
      <c r="I390" s="141">
        <v>83664.51</v>
      </c>
    </row>
    <row r="391" spans="1:9" s="57" customFormat="1" ht="57.75" customHeight="1">
      <c r="A391" s="12" t="s">
        <v>457</v>
      </c>
      <c r="B391" s="36" t="s">
        <v>301</v>
      </c>
      <c r="C391" s="36" t="s">
        <v>232</v>
      </c>
      <c r="D391" s="36" t="s">
        <v>196</v>
      </c>
      <c r="E391" s="13" t="s">
        <v>459</v>
      </c>
      <c r="F391" s="13"/>
      <c r="G391" s="62">
        <f>G392</f>
        <v>0</v>
      </c>
      <c r="H391" s="140">
        <f>H392</f>
        <v>1587.56</v>
      </c>
      <c r="I391" s="140">
        <f>I392</f>
        <v>0</v>
      </c>
    </row>
    <row r="392" spans="1:9" s="2" customFormat="1" ht="51.75" customHeight="1">
      <c r="A392" s="3" t="s">
        <v>48</v>
      </c>
      <c r="B392" s="37" t="s">
        <v>301</v>
      </c>
      <c r="C392" s="37" t="s">
        <v>232</v>
      </c>
      <c r="D392" s="37" t="s">
        <v>196</v>
      </c>
      <c r="E392" s="4" t="s">
        <v>459</v>
      </c>
      <c r="F392" s="4" t="s">
        <v>10</v>
      </c>
      <c r="G392" s="63"/>
      <c r="H392" s="141">
        <v>1587.56</v>
      </c>
      <c r="I392" s="141">
        <v>0</v>
      </c>
    </row>
    <row r="393" spans="1:9" s="57" customFormat="1" ht="90" customHeight="1">
      <c r="A393" s="12" t="s">
        <v>458</v>
      </c>
      <c r="B393" s="36" t="s">
        <v>301</v>
      </c>
      <c r="C393" s="36" t="s">
        <v>232</v>
      </c>
      <c r="D393" s="36" t="s">
        <v>196</v>
      </c>
      <c r="E393" s="13" t="s">
        <v>460</v>
      </c>
      <c r="F393" s="13"/>
      <c r="G393" s="62">
        <f>G394</f>
        <v>0</v>
      </c>
      <c r="H393" s="140">
        <f>H394</f>
        <v>2366.48</v>
      </c>
      <c r="I393" s="140">
        <f>I394</f>
        <v>0</v>
      </c>
    </row>
    <row r="394" spans="1:9" s="2" customFormat="1" ht="51.75" customHeight="1">
      <c r="A394" s="3" t="s">
        <v>48</v>
      </c>
      <c r="B394" s="37" t="s">
        <v>301</v>
      </c>
      <c r="C394" s="37" t="s">
        <v>232</v>
      </c>
      <c r="D394" s="37" t="s">
        <v>196</v>
      </c>
      <c r="E394" s="4" t="s">
        <v>460</v>
      </c>
      <c r="F394" s="4" t="s">
        <v>10</v>
      </c>
      <c r="G394" s="63"/>
      <c r="H394" s="141">
        <v>2366.48</v>
      </c>
      <c r="I394" s="141">
        <v>0</v>
      </c>
    </row>
    <row r="395" spans="1:9" s="56" customFormat="1" ht="35.25" customHeight="1">
      <c r="A395" s="9" t="s">
        <v>45</v>
      </c>
      <c r="B395" s="40" t="s">
        <v>301</v>
      </c>
      <c r="C395" s="40" t="s">
        <v>232</v>
      </c>
      <c r="D395" s="40" t="s">
        <v>196</v>
      </c>
      <c r="E395" s="8" t="s">
        <v>79</v>
      </c>
      <c r="F395" s="8"/>
      <c r="G395" s="64">
        <f>G396+G401</f>
        <v>0</v>
      </c>
      <c r="H395" s="145">
        <f>H396+H401</f>
        <v>14074.69</v>
      </c>
      <c r="I395" s="145">
        <f>I396+I401</f>
        <v>7294.74</v>
      </c>
    </row>
    <row r="396" spans="1:9" s="57" customFormat="1" ht="36.75" customHeight="1">
      <c r="A396" s="18" t="s">
        <v>328</v>
      </c>
      <c r="B396" s="36" t="s">
        <v>301</v>
      </c>
      <c r="C396" s="36" t="s">
        <v>232</v>
      </c>
      <c r="D396" s="36" t="s">
        <v>196</v>
      </c>
      <c r="E396" s="17" t="s">
        <v>346</v>
      </c>
      <c r="F396" s="17"/>
      <c r="G396" s="62">
        <f>G397+G399</f>
        <v>0</v>
      </c>
      <c r="H396" s="140">
        <f>H397+H399</f>
        <v>10491.69</v>
      </c>
      <c r="I396" s="140">
        <f>I397+I399</f>
        <v>5595.42</v>
      </c>
    </row>
    <row r="397" spans="1:9" s="57" customFormat="1" ht="62.25" customHeight="1">
      <c r="A397" s="12" t="s">
        <v>454</v>
      </c>
      <c r="B397" s="36" t="s">
        <v>301</v>
      </c>
      <c r="C397" s="36" t="s">
        <v>232</v>
      </c>
      <c r="D397" s="36" t="s">
        <v>196</v>
      </c>
      <c r="E397" s="17" t="s">
        <v>347</v>
      </c>
      <c r="F397" s="17"/>
      <c r="G397" s="62">
        <f>G398</f>
        <v>0</v>
      </c>
      <c r="H397" s="140">
        <f>H398</f>
        <v>2189.6</v>
      </c>
      <c r="I397" s="140">
        <f>I398</f>
        <v>1373.25</v>
      </c>
    </row>
    <row r="398" spans="1:9" s="2" customFormat="1" ht="51.75" customHeight="1">
      <c r="A398" s="21" t="s">
        <v>48</v>
      </c>
      <c r="B398" s="37" t="s">
        <v>301</v>
      </c>
      <c r="C398" s="37" t="s">
        <v>232</v>
      </c>
      <c r="D398" s="37" t="s">
        <v>196</v>
      </c>
      <c r="E398" s="19" t="s">
        <v>347</v>
      </c>
      <c r="F398" s="19" t="s">
        <v>10</v>
      </c>
      <c r="G398" s="63"/>
      <c r="H398" s="141">
        <v>2189.6</v>
      </c>
      <c r="I398" s="141">
        <v>1373.25</v>
      </c>
    </row>
    <row r="399" spans="1:9" s="57" customFormat="1" ht="65.25" customHeight="1">
      <c r="A399" s="12" t="s">
        <v>455</v>
      </c>
      <c r="B399" s="36" t="s">
        <v>301</v>
      </c>
      <c r="C399" s="36" t="s">
        <v>232</v>
      </c>
      <c r="D399" s="36" t="s">
        <v>196</v>
      </c>
      <c r="E399" s="13" t="s">
        <v>348</v>
      </c>
      <c r="F399" s="13"/>
      <c r="G399" s="62">
        <f>G400</f>
        <v>0</v>
      </c>
      <c r="H399" s="140">
        <f>H400</f>
        <v>8302.09</v>
      </c>
      <c r="I399" s="140">
        <f>I400</f>
        <v>4222.17</v>
      </c>
    </row>
    <row r="400" spans="1:9" s="2" customFormat="1" ht="51.75" customHeight="1">
      <c r="A400" s="21" t="s">
        <v>48</v>
      </c>
      <c r="B400" s="37" t="s">
        <v>301</v>
      </c>
      <c r="C400" s="37" t="s">
        <v>232</v>
      </c>
      <c r="D400" s="37" t="s">
        <v>196</v>
      </c>
      <c r="E400" s="19" t="s">
        <v>348</v>
      </c>
      <c r="F400" s="19" t="s">
        <v>10</v>
      </c>
      <c r="G400" s="63"/>
      <c r="H400" s="141">
        <v>8302.09</v>
      </c>
      <c r="I400" s="141">
        <v>4222.17</v>
      </c>
    </row>
    <row r="401" spans="1:9" s="57" customFormat="1" ht="60.75" customHeight="1">
      <c r="A401" s="18" t="s">
        <v>329</v>
      </c>
      <c r="B401" s="36" t="s">
        <v>301</v>
      </c>
      <c r="C401" s="36" t="s">
        <v>232</v>
      </c>
      <c r="D401" s="36" t="s">
        <v>196</v>
      </c>
      <c r="E401" s="17" t="s">
        <v>349</v>
      </c>
      <c r="F401" s="17"/>
      <c r="G401" s="62">
        <f aca="true" t="shared" si="56" ref="G401:I402">G402</f>
        <v>0</v>
      </c>
      <c r="H401" s="140">
        <f t="shared" si="56"/>
        <v>3583</v>
      </c>
      <c r="I401" s="140">
        <f t="shared" si="56"/>
        <v>1699.32</v>
      </c>
    </row>
    <row r="402" spans="1:9" s="57" customFormat="1" ht="53.25" customHeight="1">
      <c r="A402" s="12" t="s">
        <v>456</v>
      </c>
      <c r="B402" s="36" t="s">
        <v>301</v>
      </c>
      <c r="C402" s="36" t="s">
        <v>232</v>
      </c>
      <c r="D402" s="36" t="s">
        <v>196</v>
      </c>
      <c r="E402" s="13" t="s">
        <v>350</v>
      </c>
      <c r="F402" s="13"/>
      <c r="G402" s="62">
        <f t="shared" si="56"/>
        <v>0</v>
      </c>
      <c r="H402" s="140">
        <f t="shared" si="56"/>
        <v>3583</v>
      </c>
      <c r="I402" s="140">
        <f t="shared" si="56"/>
        <v>1699.32</v>
      </c>
    </row>
    <row r="403" spans="1:9" s="2" customFormat="1" ht="47.25">
      <c r="A403" s="3" t="s">
        <v>48</v>
      </c>
      <c r="B403" s="37" t="s">
        <v>301</v>
      </c>
      <c r="C403" s="37" t="s">
        <v>232</v>
      </c>
      <c r="D403" s="37" t="s">
        <v>196</v>
      </c>
      <c r="E403" s="4" t="s">
        <v>350</v>
      </c>
      <c r="F403" s="4" t="s">
        <v>10</v>
      </c>
      <c r="G403" s="63"/>
      <c r="H403" s="141">
        <v>3583</v>
      </c>
      <c r="I403" s="141">
        <v>1699.32</v>
      </c>
    </row>
    <row r="404" spans="1:9" s="85" customFormat="1" ht="24.75" customHeight="1">
      <c r="A404" s="44" t="s">
        <v>320</v>
      </c>
      <c r="B404" s="74" t="s">
        <v>301</v>
      </c>
      <c r="C404" s="74" t="s">
        <v>232</v>
      </c>
      <c r="D404" s="42" t="s">
        <v>199</v>
      </c>
      <c r="E404" s="46"/>
      <c r="F404" s="46"/>
      <c r="G404" s="60">
        <f aca="true" t="shared" si="57" ref="G404:I405">G405</f>
        <v>0.03</v>
      </c>
      <c r="H404" s="138">
        <f t="shared" si="57"/>
        <v>40441.63</v>
      </c>
      <c r="I404" s="138">
        <f t="shared" si="57"/>
        <v>19318.63</v>
      </c>
    </row>
    <row r="405" spans="1:9" ht="31.5">
      <c r="A405" s="11" t="s">
        <v>304</v>
      </c>
      <c r="B405" s="36" t="s">
        <v>301</v>
      </c>
      <c r="C405" s="36" t="s">
        <v>232</v>
      </c>
      <c r="D405" s="40" t="s">
        <v>199</v>
      </c>
      <c r="E405" s="22" t="s">
        <v>308</v>
      </c>
      <c r="F405" s="13"/>
      <c r="G405" s="64">
        <f t="shared" si="57"/>
        <v>0.03</v>
      </c>
      <c r="H405" s="145">
        <f t="shared" si="57"/>
        <v>40441.63</v>
      </c>
      <c r="I405" s="145">
        <f t="shared" si="57"/>
        <v>19318.63</v>
      </c>
    </row>
    <row r="406" spans="1:9" ht="37.5" customHeight="1">
      <c r="A406" s="9" t="s">
        <v>321</v>
      </c>
      <c r="B406" s="36" t="s">
        <v>301</v>
      </c>
      <c r="C406" s="36" t="s">
        <v>232</v>
      </c>
      <c r="D406" s="40" t="s">
        <v>199</v>
      </c>
      <c r="E406" s="8" t="s">
        <v>325</v>
      </c>
      <c r="F406" s="8"/>
      <c r="G406" s="64">
        <f>G407+G410</f>
        <v>0.03</v>
      </c>
      <c r="H406" s="145">
        <f>H407+H410</f>
        <v>40441.63</v>
      </c>
      <c r="I406" s="145">
        <f>I407+I410</f>
        <v>19318.63</v>
      </c>
    </row>
    <row r="407" spans="1:9" s="57" customFormat="1" ht="42" customHeight="1">
      <c r="A407" s="18" t="s">
        <v>322</v>
      </c>
      <c r="B407" s="36" t="s">
        <v>301</v>
      </c>
      <c r="C407" s="36" t="s">
        <v>232</v>
      </c>
      <c r="D407" s="36" t="s">
        <v>199</v>
      </c>
      <c r="E407" s="17" t="s">
        <v>427</v>
      </c>
      <c r="F407" s="17"/>
      <c r="G407" s="62">
        <f aca="true" t="shared" si="58" ref="G407:I408">G408</f>
        <v>0.03</v>
      </c>
      <c r="H407" s="140">
        <f t="shared" si="58"/>
        <v>39517.53</v>
      </c>
      <c r="I407" s="140">
        <f t="shared" si="58"/>
        <v>19318.63</v>
      </c>
    </row>
    <row r="408" spans="1:9" s="2" customFormat="1" ht="63">
      <c r="A408" s="3" t="s">
        <v>323</v>
      </c>
      <c r="B408" s="37" t="s">
        <v>301</v>
      </c>
      <c r="C408" s="37" t="s">
        <v>232</v>
      </c>
      <c r="D408" s="37" t="s">
        <v>199</v>
      </c>
      <c r="E408" s="4" t="s">
        <v>326</v>
      </c>
      <c r="F408" s="4"/>
      <c r="G408" s="63">
        <f t="shared" si="58"/>
        <v>0.03</v>
      </c>
      <c r="H408" s="141">
        <f t="shared" si="58"/>
        <v>39517.53</v>
      </c>
      <c r="I408" s="141">
        <f t="shared" si="58"/>
        <v>19318.63</v>
      </c>
    </row>
    <row r="409" spans="1:9" s="2" customFormat="1" ht="51.75" customHeight="1">
      <c r="A409" s="3" t="s">
        <v>48</v>
      </c>
      <c r="B409" s="37" t="s">
        <v>301</v>
      </c>
      <c r="C409" s="37" t="s">
        <v>232</v>
      </c>
      <c r="D409" s="37" t="s">
        <v>199</v>
      </c>
      <c r="E409" s="19" t="s">
        <v>326</v>
      </c>
      <c r="F409" s="19" t="s">
        <v>10</v>
      </c>
      <c r="G409" s="63">
        <v>0.03</v>
      </c>
      <c r="H409" s="141">
        <v>39517.53</v>
      </c>
      <c r="I409" s="141">
        <v>19318.63</v>
      </c>
    </row>
    <row r="410" spans="1:9" s="57" customFormat="1" ht="45" customHeight="1">
      <c r="A410" s="18" t="s">
        <v>324</v>
      </c>
      <c r="B410" s="36" t="s">
        <v>301</v>
      </c>
      <c r="C410" s="36" t="s">
        <v>232</v>
      </c>
      <c r="D410" s="36" t="s">
        <v>199</v>
      </c>
      <c r="E410" s="17" t="s">
        <v>327</v>
      </c>
      <c r="F410" s="17"/>
      <c r="G410" s="62">
        <f aca="true" t="shared" si="59" ref="G410:I411">G411</f>
        <v>0</v>
      </c>
      <c r="H410" s="140">
        <f t="shared" si="59"/>
        <v>924.1</v>
      </c>
      <c r="I410" s="140">
        <f t="shared" si="59"/>
        <v>0</v>
      </c>
    </row>
    <row r="411" spans="1:9" s="2" customFormat="1" ht="47.25">
      <c r="A411" s="25" t="s">
        <v>484</v>
      </c>
      <c r="B411" s="37" t="s">
        <v>301</v>
      </c>
      <c r="C411" s="37" t="s">
        <v>232</v>
      </c>
      <c r="D411" s="37" t="s">
        <v>199</v>
      </c>
      <c r="E411" s="116" t="s">
        <v>327</v>
      </c>
      <c r="F411" s="116"/>
      <c r="G411" s="65">
        <f t="shared" si="59"/>
        <v>0</v>
      </c>
      <c r="H411" s="143">
        <f t="shared" si="59"/>
        <v>924.1</v>
      </c>
      <c r="I411" s="143">
        <f t="shared" si="59"/>
        <v>0</v>
      </c>
    </row>
    <row r="412" spans="1:9" s="2" customFormat="1" ht="46.5" customHeight="1">
      <c r="A412" s="3" t="s">
        <v>48</v>
      </c>
      <c r="B412" s="37" t="s">
        <v>301</v>
      </c>
      <c r="C412" s="37" t="s">
        <v>232</v>
      </c>
      <c r="D412" s="37" t="s">
        <v>199</v>
      </c>
      <c r="E412" s="19" t="s">
        <v>327</v>
      </c>
      <c r="F412" s="19" t="s">
        <v>10</v>
      </c>
      <c r="G412" s="63"/>
      <c r="H412" s="141">
        <v>924.1</v>
      </c>
      <c r="I412" s="141">
        <v>0</v>
      </c>
    </row>
    <row r="413" spans="1:9" s="81" customFormat="1" ht="21.75" customHeight="1">
      <c r="A413" s="44" t="s">
        <v>336</v>
      </c>
      <c r="B413" s="74" t="s">
        <v>301</v>
      </c>
      <c r="C413" s="74" t="s">
        <v>232</v>
      </c>
      <c r="D413" s="42" t="s">
        <v>232</v>
      </c>
      <c r="E413" s="78"/>
      <c r="F413" s="78"/>
      <c r="G413" s="105">
        <f aca="true" t="shared" si="60" ref="G413:I417">G414</f>
        <v>0</v>
      </c>
      <c r="H413" s="159">
        <f>H414+H419</f>
        <v>6380.21</v>
      </c>
      <c r="I413" s="159">
        <f>I414+I419</f>
        <v>3781.81</v>
      </c>
    </row>
    <row r="414" spans="1:9" s="56" customFormat="1" ht="39.75" customHeight="1">
      <c r="A414" s="9" t="s">
        <v>98</v>
      </c>
      <c r="B414" s="40" t="s">
        <v>301</v>
      </c>
      <c r="C414" s="40" t="s">
        <v>232</v>
      </c>
      <c r="D414" s="40" t="s">
        <v>232</v>
      </c>
      <c r="E414" s="8" t="s">
        <v>81</v>
      </c>
      <c r="F414" s="8"/>
      <c r="G414" s="64">
        <f t="shared" si="60"/>
        <v>0</v>
      </c>
      <c r="H414" s="145">
        <f t="shared" si="60"/>
        <v>420</v>
      </c>
      <c r="I414" s="145">
        <f t="shared" si="60"/>
        <v>104.5</v>
      </c>
    </row>
    <row r="415" spans="1:9" s="56" customFormat="1" ht="32.25" customHeight="1">
      <c r="A415" s="9" t="s">
        <v>45</v>
      </c>
      <c r="B415" s="40" t="s">
        <v>301</v>
      </c>
      <c r="C415" s="40" t="s">
        <v>232</v>
      </c>
      <c r="D415" s="40" t="s">
        <v>232</v>
      </c>
      <c r="E415" s="8" t="s">
        <v>94</v>
      </c>
      <c r="F415" s="8"/>
      <c r="G415" s="64">
        <f t="shared" si="60"/>
        <v>0</v>
      </c>
      <c r="H415" s="145">
        <f t="shared" si="60"/>
        <v>420</v>
      </c>
      <c r="I415" s="145">
        <f t="shared" si="60"/>
        <v>104.5</v>
      </c>
    </row>
    <row r="416" spans="1:9" s="57" customFormat="1" ht="34.5" customHeight="1">
      <c r="A416" s="106" t="s">
        <v>337</v>
      </c>
      <c r="B416" s="36" t="s">
        <v>301</v>
      </c>
      <c r="C416" s="36" t="s">
        <v>232</v>
      </c>
      <c r="D416" s="36" t="s">
        <v>232</v>
      </c>
      <c r="E416" s="13" t="s">
        <v>339</v>
      </c>
      <c r="F416" s="13"/>
      <c r="G416" s="62">
        <f t="shared" si="60"/>
        <v>0</v>
      </c>
      <c r="H416" s="140">
        <f t="shared" si="60"/>
        <v>420</v>
      </c>
      <c r="I416" s="140">
        <f t="shared" si="60"/>
        <v>104.5</v>
      </c>
    </row>
    <row r="417" spans="1:9" ht="39.75" customHeight="1">
      <c r="A417" s="3" t="s">
        <v>338</v>
      </c>
      <c r="B417" s="37" t="s">
        <v>301</v>
      </c>
      <c r="C417" s="37" t="s">
        <v>232</v>
      </c>
      <c r="D417" s="37" t="s">
        <v>232</v>
      </c>
      <c r="E417" s="4" t="s">
        <v>339</v>
      </c>
      <c r="F417" s="4"/>
      <c r="G417" s="63">
        <f t="shared" si="60"/>
        <v>0</v>
      </c>
      <c r="H417" s="141">
        <f t="shared" si="60"/>
        <v>420</v>
      </c>
      <c r="I417" s="141">
        <f t="shared" si="60"/>
        <v>104.5</v>
      </c>
    </row>
    <row r="418" spans="1:9" s="2" customFormat="1" ht="36.75" customHeight="1">
      <c r="A418" s="3" t="s">
        <v>13</v>
      </c>
      <c r="B418" s="37" t="s">
        <v>301</v>
      </c>
      <c r="C418" s="37" t="s">
        <v>232</v>
      </c>
      <c r="D418" s="37" t="s">
        <v>232</v>
      </c>
      <c r="E418" s="4" t="s">
        <v>339</v>
      </c>
      <c r="F418" s="4" t="s">
        <v>14</v>
      </c>
      <c r="G418" s="63"/>
      <c r="H418" s="141">
        <v>420</v>
      </c>
      <c r="I418" s="141">
        <v>104.5</v>
      </c>
    </row>
    <row r="419" spans="1:9" s="56" customFormat="1" ht="36.75" customHeight="1">
      <c r="A419" s="14" t="s">
        <v>234</v>
      </c>
      <c r="B419" s="34" t="s">
        <v>301</v>
      </c>
      <c r="C419" s="34" t="s">
        <v>232</v>
      </c>
      <c r="D419" s="34" t="s">
        <v>232</v>
      </c>
      <c r="E419" s="20" t="s">
        <v>32</v>
      </c>
      <c r="F419" s="20"/>
      <c r="G419" s="64"/>
      <c r="H419" s="145">
        <f>H420</f>
        <v>5960.21</v>
      </c>
      <c r="I419" s="145">
        <f>I420</f>
        <v>3677.31</v>
      </c>
    </row>
    <row r="420" spans="1:9" s="56" customFormat="1" ht="36.75" customHeight="1">
      <c r="A420" s="16" t="s">
        <v>21</v>
      </c>
      <c r="B420" s="34" t="s">
        <v>301</v>
      </c>
      <c r="C420" s="34" t="s">
        <v>232</v>
      </c>
      <c r="D420" s="34" t="s">
        <v>232</v>
      </c>
      <c r="E420" s="20" t="s">
        <v>160</v>
      </c>
      <c r="F420" s="8"/>
      <c r="G420" s="64"/>
      <c r="H420" s="145">
        <f>H421+H424+H426</f>
        <v>5960.21</v>
      </c>
      <c r="I420" s="145">
        <f>I421+I424+I426</f>
        <v>3677.31</v>
      </c>
    </row>
    <row r="421" spans="1:9" s="57" customFormat="1" ht="57" customHeight="1">
      <c r="A421" s="18" t="s">
        <v>62</v>
      </c>
      <c r="B421" s="122" t="s">
        <v>301</v>
      </c>
      <c r="C421" s="122" t="s">
        <v>232</v>
      </c>
      <c r="D421" s="122" t="s">
        <v>232</v>
      </c>
      <c r="E421" s="17" t="s">
        <v>165</v>
      </c>
      <c r="F421" s="13"/>
      <c r="G421" s="62"/>
      <c r="H421" s="140">
        <f>H422</f>
        <v>2281.01</v>
      </c>
      <c r="I421" s="140">
        <f>I422</f>
        <v>650.79</v>
      </c>
    </row>
    <row r="422" spans="1:9" s="2" customFormat="1" ht="36.75" customHeight="1">
      <c r="A422" s="21" t="s">
        <v>430</v>
      </c>
      <c r="B422" s="35" t="s">
        <v>301</v>
      </c>
      <c r="C422" s="35" t="s">
        <v>232</v>
      </c>
      <c r="D422" s="35" t="s">
        <v>232</v>
      </c>
      <c r="E422" s="19" t="s">
        <v>161</v>
      </c>
      <c r="F422" s="4"/>
      <c r="G422" s="63"/>
      <c r="H422" s="141">
        <f>H423</f>
        <v>2281.01</v>
      </c>
      <c r="I422" s="141">
        <f>I423</f>
        <v>650.79</v>
      </c>
    </row>
    <row r="423" spans="1:9" s="2" customFormat="1" ht="57" customHeight="1">
      <c r="A423" s="21" t="s">
        <v>48</v>
      </c>
      <c r="B423" s="35" t="s">
        <v>301</v>
      </c>
      <c r="C423" s="35" t="s">
        <v>232</v>
      </c>
      <c r="D423" s="35" t="s">
        <v>232</v>
      </c>
      <c r="E423" s="19" t="s">
        <v>161</v>
      </c>
      <c r="F423" s="4" t="s">
        <v>10</v>
      </c>
      <c r="G423" s="63"/>
      <c r="H423" s="141">
        <v>2281.01</v>
      </c>
      <c r="I423" s="141">
        <v>650.79</v>
      </c>
    </row>
    <row r="424" spans="1:9" s="57" customFormat="1" ht="58.5" customHeight="1">
      <c r="A424" s="18" t="s">
        <v>431</v>
      </c>
      <c r="B424" s="122" t="s">
        <v>301</v>
      </c>
      <c r="C424" s="122" t="s">
        <v>232</v>
      </c>
      <c r="D424" s="122" t="s">
        <v>232</v>
      </c>
      <c r="E424" s="17" t="s">
        <v>164</v>
      </c>
      <c r="F424" s="17"/>
      <c r="G424" s="62"/>
      <c r="H424" s="140">
        <f>H425</f>
        <v>1766.52</v>
      </c>
      <c r="I424" s="140">
        <f>I425</f>
        <v>1567.44</v>
      </c>
    </row>
    <row r="425" spans="1:9" s="2" customFormat="1" ht="65.25" customHeight="1">
      <c r="A425" s="21" t="s">
        <v>48</v>
      </c>
      <c r="B425" s="35" t="s">
        <v>301</v>
      </c>
      <c r="C425" s="35" t="s">
        <v>232</v>
      </c>
      <c r="D425" s="35" t="s">
        <v>232</v>
      </c>
      <c r="E425" s="19" t="s">
        <v>164</v>
      </c>
      <c r="F425" s="4" t="s">
        <v>10</v>
      </c>
      <c r="G425" s="63"/>
      <c r="H425" s="141">
        <v>1766.52</v>
      </c>
      <c r="I425" s="141">
        <v>1567.44</v>
      </c>
    </row>
    <row r="426" spans="1:9" s="57" customFormat="1" ht="72.75" customHeight="1">
      <c r="A426" s="18" t="s">
        <v>432</v>
      </c>
      <c r="B426" s="122" t="s">
        <v>301</v>
      </c>
      <c r="C426" s="122" t="s">
        <v>232</v>
      </c>
      <c r="D426" s="122" t="s">
        <v>232</v>
      </c>
      <c r="E426" s="17" t="s">
        <v>474</v>
      </c>
      <c r="F426" s="13"/>
      <c r="G426" s="62"/>
      <c r="H426" s="140">
        <f>H427</f>
        <v>1912.68</v>
      </c>
      <c r="I426" s="140">
        <f>I427</f>
        <v>1459.08</v>
      </c>
    </row>
    <row r="427" spans="1:9" s="2" customFormat="1" ht="55.5" customHeight="1">
      <c r="A427" s="21" t="s">
        <v>48</v>
      </c>
      <c r="B427" s="35" t="s">
        <v>301</v>
      </c>
      <c r="C427" s="35" t="s">
        <v>232</v>
      </c>
      <c r="D427" s="35" t="s">
        <v>232</v>
      </c>
      <c r="E427" s="19" t="s">
        <v>474</v>
      </c>
      <c r="F427" s="4" t="s">
        <v>10</v>
      </c>
      <c r="G427" s="63"/>
      <c r="H427" s="141">
        <v>1912.68</v>
      </c>
      <c r="I427" s="141">
        <v>1459.08</v>
      </c>
    </row>
    <row r="428" spans="1:9" s="81" customFormat="1" ht="21.75" customHeight="1">
      <c r="A428" s="44" t="s">
        <v>335</v>
      </c>
      <c r="B428" s="74" t="s">
        <v>301</v>
      </c>
      <c r="C428" s="74" t="s">
        <v>232</v>
      </c>
      <c r="D428" s="42" t="s">
        <v>214</v>
      </c>
      <c r="E428" s="78"/>
      <c r="F428" s="78"/>
      <c r="G428" s="105">
        <f aca="true" t="shared" si="61" ref="G428:I429">G429</f>
        <v>0</v>
      </c>
      <c r="H428" s="159">
        <f t="shared" si="61"/>
        <v>13318.630000000001</v>
      </c>
      <c r="I428" s="159">
        <f t="shared" si="61"/>
        <v>5314.009999999999</v>
      </c>
    </row>
    <row r="429" spans="1:9" s="56" customFormat="1" ht="39.75" customHeight="1">
      <c r="A429" s="11" t="s">
        <v>304</v>
      </c>
      <c r="B429" s="36" t="s">
        <v>301</v>
      </c>
      <c r="C429" s="36" t="s">
        <v>232</v>
      </c>
      <c r="D429" s="40" t="s">
        <v>214</v>
      </c>
      <c r="E429" s="22" t="s">
        <v>308</v>
      </c>
      <c r="F429" s="8"/>
      <c r="G429" s="64">
        <f t="shared" si="61"/>
        <v>0</v>
      </c>
      <c r="H429" s="145">
        <f t="shared" si="61"/>
        <v>13318.630000000001</v>
      </c>
      <c r="I429" s="145">
        <f t="shared" si="61"/>
        <v>5314.009999999999</v>
      </c>
    </row>
    <row r="430" spans="1:9" s="56" customFormat="1" ht="39.75" customHeight="1">
      <c r="A430" s="9" t="s">
        <v>45</v>
      </c>
      <c r="B430" s="36" t="s">
        <v>301</v>
      </c>
      <c r="C430" s="36" t="s">
        <v>232</v>
      </c>
      <c r="D430" s="40" t="s">
        <v>214</v>
      </c>
      <c r="E430" s="8" t="s">
        <v>79</v>
      </c>
      <c r="F430" s="8"/>
      <c r="G430" s="64">
        <f>G431+G435+G440</f>
        <v>0</v>
      </c>
      <c r="H430" s="145">
        <f>H431+H435+H440</f>
        <v>13318.630000000001</v>
      </c>
      <c r="I430" s="145">
        <f>I431+I435+I440</f>
        <v>5314.009999999999</v>
      </c>
    </row>
    <row r="431" spans="1:9" s="57" customFormat="1" ht="63">
      <c r="A431" s="12" t="s">
        <v>330</v>
      </c>
      <c r="B431" s="36" t="s">
        <v>301</v>
      </c>
      <c r="C431" s="36" t="s">
        <v>232</v>
      </c>
      <c r="D431" s="36" t="s">
        <v>214</v>
      </c>
      <c r="E431" s="13" t="s">
        <v>340</v>
      </c>
      <c r="F431" s="13"/>
      <c r="G431" s="62">
        <f>G432</f>
        <v>0</v>
      </c>
      <c r="H431" s="140">
        <f>H432</f>
        <v>485</v>
      </c>
      <c r="I431" s="140">
        <f>I432</f>
        <v>270.65</v>
      </c>
    </row>
    <row r="432" spans="1:9" s="2" customFormat="1" ht="15.75">
      <c r="A432" s="3" t="s">
        <v>331</v>
      </c>
      <c r="B432" s="37" t="s">
        <v>301</v>
      </c>
      <c r="C432" s="37" t="s">
        <v>232</v>
      </c>
      <c r="D432" s="37" t="s">
        <v>214</v>
      </c>
      <c r="E432" s="4" t="s">
        <v>341</v>
      </c>
      <c r="F432" s="4"/>
      <c r="G432" s="63">
        <f>G433</f>
        <v>0</v>
      </c>
      <c r="H432" s="141">
        <f>H433+H434</f>
        <v>485</v>
      </c>
      <c r="I432" s="141">
        <f>I433+I434</f>
        <v>270.65</v>
      </c>
    </row>
    <row r="433" spans="1:9" s="2" customFormat="1" ht="31.5">
      <c r="A433" s="3" t="s">
        <v>13</v>
      </c>
      <c r="B433" s="37" t="s">
        <v>301</v>
      </c>
      <c r="C433" s="37" t="s">
        <v>232</v>
      </c>
      <c r="D433" s="37" t="s">
        <v>214</v>
      </c>
      <c r="E433" s="4" t="s">
        <v>341</v>
      </c>
      <c r="F433" s="4" t="s">
        <v>14</v>
      </c>
      <c r="G433" s="63"/>
      <c r="H433" s="141">
        <v>440</v>
      </c>
      <c r="I433" s="141">
        <v>225.65</v>
      </c>
    </row>
    <row r="434" spans="1:9" s="2" customFormat="1" ht="31.5">
      <c r="A434" s="3" t="s">
        <v>18</v>
      </c>
      <c r="B434" s="37" t="s">
        <v>301</v>
      </c>
      <c r="C434" s="37" t="s">
        <v>232</v>
      </c>
      <c r="D434" s="37" t="s">
        <v>214</v>
      </c>
      <c r="E434" s="4" t="s">
        <v>341</v>
      </c>
      <c r="F434" s="4" t="s">
        <v>19</v>
      </c>
      <c r="G434" s="63"/>
      <c r="H434" s="141">
        <v>45</v>
      </c>
      <c r="I434" s="141">
        <v>45</v>
      </c>
    </row>
    <row r="435" spans="1:9" s="57" customFormat="1" ht="47.25">
      <c r="A435" s="18" t="s">
        <v>332</v>
      </c>
      <c r="B435" s="36" t="s">
        <v>301</v>
      </c>
      <c r="C435" s="36" t="s">
        <v>232</v>
      </c>
      <c r="D435" s="36" t="s">
        <v>214</v>
      </c>
      <c r="E435" s="17" t="s">
        <v>342</v>
      </c>
      <c r="F435" s="17"/>
      <c r="G435" s="62">
        <f>G436</f>
        <v>0</v>
      </c>
      <c r="H435" s="140">
        <f>H436</f>
        <v>9764.230000000001</v>
      </c>
      <c r="I435" s="140">
        <f>I436</f>
        <v>5043.36</v>
      </c>
    </row>
    <row r="436" spans="1:9" s="2" customFormat="1" ht="31.5">
      <c r="A436" s="3" t="s">
        <v>41</v>
      </c>
      <c r="B436" s="37" t="s">
        <v>301</v>
      </c>
      <c r="C436" s="37" t="s">
        <v>232</v>
      </c>
      <c r="D436" s="37" t="s">
        <v>214</v>
      </c>
      <c r="E436" s="4" t="s">
        <v>343</v>
      </c>
      <c r="F436" s="4"/>
      <c r="G436" s="63">
        <f>G437+G438+G439</f>
        <v>0</v>
      </c>
      <c r="H436" s="141">
        <f>H437+H438+H439</f>
        <v>9764.230000000001</v>
      </c>
      <c r="I436" s="141">
        <f>I437+I438+I439</f>
        <v>5043.36</v>
      </c>
    </row>
    <row r="437" spans="1:9" s="2" customFormat="1" ht="78" customHeight="1">
      <c r="A437" s="3" t="s">
        <v>11</v>
      </c>
      <c r="B437" s="37" t="s">
        <v>301</v>
      </c>
      <c r="C437" s="37" t="s">
        <v>232</v>
      </c>
      <c r="D437" s="37" t="s">
        <v>214</v>
      </c>
      <c r="E437" s="4" t="s">
        <v>343</v>
      </c>
      <c r="F437" s="4" t="s">
        <v>12</v>
      </c>
      <c r="G437" s="63">
        <v>-55.1</v>
      </c>
      <c r="H437" s="141">
        <v>8700.7</v>
      </c>
      <c r="I437" s="141">
        <v>4432.82</v>
      </c>
    </row>
    <row r="438" spans="1:9" s="2" customFormat="1" ht="31.5">
      <c r="A438" s="3" t="s">
        <v>13</v>
      </c>
      <c r="B438" s="37" t="s">
        <v>301</v>
      </c>
      <c r="C438" s="37" t="s">
        <v>232</v>
      </c>
      <c r="D438" s="37" t="s">
        <v>214</v>
      </c>
      <c r="E438" s="4" t="s">
        <v>343</v>
      </c>
      <c r="F438" s="4" t="s">
        <v>14</v>
      </c>
      <c r="G438" s="63">
        <v>47.85</v>
      </c>
      <c r="H438" s="141">
        <v>1052.28</v>
      </c>
      <c r="I438" s="141">
        <v>604.53</v>
      </c>
    </row>
    <row r="439" spans="1:9" s="2" customFormat="1" ht="15.75">
      <c r="A439" s="3" t="s">
        <v>43</v>
      </c>
      <c r="B439" s="37" t="s">
        <v>301</v>
      </c>
      <c r="C439" s="37" t="s">
        <v>232</v>
      </c>
      <c r="D439" s="37" t="s">
        <v>214</v>
      </c>
      <c r="E439" s="4" t="s">
        <v>343</v>
      </c>
      <c r="F439" s="4" t="s">
        <v>15</v>
      </c>
      <c r="G439" s="63">
        <v>7.25</v>
      </c>
      <c r="H439" s="141">
        <v>11.25</v>
      </c>
      <c r="I439" s="141">
        <v>6.01</v>
      </c>
    </row>
    <row r="440" spans="1:9" s="57" customFormat="1" ht="31.5">
      <c r="A440" s="18" t="s">
        <v>333</v>
      </c>
      <c r="B440" s="36" t="s">
        <v>301</v>
      </c>
      <c r="C440" s="36" t="s">
        <v>232</v>
      </c>
      <c r="D440" s="36" t="s">
        <v>214</v>
      </c>
      <c r="E440" s="13" t="s">
        <v>344</v>
      </c>
      <c r="F440" s="13"/>
      <c r="G440" s="62">
        <f aca="true" t="shared" si="62" ref="G440:I441">G441</f>
        <v>0</v>
      </c>
      <c r="H440" s="140">
        <f t="shared" si="62"/>
        <v>3069.4</v>
      </c>
      <c r="I440" s="140">
        <f t="shared" si="62"/>
        <v>0</v>
      </c>
    </row>
    <row r="441" spans="1:9" s="57" customFormat="1" ht="31.5">
      <c r="A441" s="18" t="s">
        <v>334</v>
      </c>
      <c r="B441" s="36" t="s">
        <v>301</v>
      </c>
      <c r="C441" s="36" t="s">
        <v>232</v>
      </c>
      <c r="D441" s="36" t="s">
        <v>214</v>
      </c>
      <c r="E441" s="13" t="s">
        <v>345</v>
      </c>
      <c r="F441" s="13"/>
      <c r="G441" s="62">
        <f t="shared" si="62"/>
        <v>0</v>
      </c>
      <c r="H441" s="140">
        <f t="shared" si="62"/>
        <v>3069.4</v>
      </c>
      <c r="I441" s="140">
        <f t="shared" si="62"/>
        <v>0</v>
      </c>
    </row>
    <row r="442" spans="1:9" s="2" customFormat="1" ht="47.25">
      <c r="A442" s="21" t="s">
        <v>48</v>
      </c>
      <c r="B442" s="37" t="s">
        <v>301</v>
      </c>
      <c r="C442" s="37" t="s">
        <v>232</v>
      </c>
      <c r="D442" s="37" t="s">
        <v>214</v>
      </c>
      <c r="E442" s="4" t="s">
        <v>345</v>
      </c>
      <c r="F442" s="4" t="s">
        <v>10</v>
      </c>
      <c r="G442" s="63"/>
      <c r="H442" s="141">
        <v>3069.4</v>
      </c>
      <c r="I442" s="141">
        <v>0</v>
      </c>
    </row>
    <row r="443" spans="1:9" ht="21.75" customHeight="1">
      <c r="A443" s="44" t="s">
        <v>246</v>
      </c>
      <c r="B443" s="74" t="s">
        <v>301</v>
      </c>
      <c r="C443" s="74" t="s">
        <v>247</v>
      </c>
      <c r="D443" s="42"/>
      <c r="E443" s="46"/>
      <c r="F443" s="43"/>
      <c r="G443" s="66">
        <f aca="true" t="shared" si="63" ref="G443:I446">G444</f>
        <v>0</v>
      </c>
      <c r="H443" s="144">
        <f t="shared" si="63"/>
        <v>700</v>
      </c>
      <c r="I443" s="144">
        <f t="shared" si="63"/>
        <v>411.07000000000005</v>
      </c>
    </row>
    <row r="444" spans="1:9" ht="22.5" customHeight="1">
      <c r="A444" s="9" t="s">
        <v>248</v>
      </c>
      <c r="B444" s="36" t="s">
        <v>301</v>
      </c>
      <c r="C444" s="36" t="s">
        <v>247</v>
      </c>
      <c r="D444" s="40" t="s">
        <v>196</v>
      </c>
      <c r="E444" s="20"/>
      <c r="F444" s="28"/>
      <c r="G444" s="61">
        <f t="shared" si="63"/>
        <v>0</v>
      </c>
      <c r="H444" s="139">
        <f t="shared" si="63"/>
        <v>700</v>
      </c>
      <c r="I444" s="139">
        <f t="shared" si="63"/>
        <v>411.07000000000005</v>
      </c>
    </row>
    <row r="445" spans="1:9" ht="39.75" customHeight="1">
      <c r="A445" s="9" t="s">
        <v>98</v>
      </c>
      <c r="B445" s="36" t="s">
        <v>301</v>
      </c>
      <c r="C445" s="36" t="s">
        <v>247</v>
      </c>
      <c r="D445" s="40" t="s">
        <v>196</v>
      </c>
      <c r="E445" s="20" t="s">
        <v>81</v>
      </c>
      <c r="F445" s="22"/>
      <c r="G445" s="59">
        <f t="shared" si="63"/>
        <v>0</v>
      </c>
      <c r="H445" s="137">
        <f t="shared" si="63"/>
        <v>700</v>
      </c>
      <c r="I445" s="137">
        <f t="shared" si="63"/>
        <v>411.07000000000005</v>
      </c>
    </row>
    <row r="446" spans="1:9" ht="30.75" customHeight="1">
      <c r="A446" s="12" t="s">
        <v>249</v>
      </c>
      <c r="B446" s="36" t="s">
        <v>301</v>
      </c>
      <c r="C446" s="36" t="s">
        <v>247</v>
      </c>
      <c r="D446" s="36" t="s">
        <v>196</v>
      </c>
      <c r="E446" s="13" t="s">
        <v>250</v>
      </c>
      <c r="F446" s="28"/>
      <c r="G446" s="61">
        <f t="shared" si="63"/>
        <v>0</v>
      </c>
      <c r="H446" s="139">
        <f t="shared" si="63"/>
        <v>700</v>
      </c>
      <c r="I446" s="139">
        <f t="shared" si="63"/>
        <v>411.07000000000005</v>
      </c>
    </row>
    <row r="447" spans="1:9" s="81" customFormat="1" ht="24" customHeight="1">
      <c r="A447" s="3" t="s">
        <v>251</v>
      </c>
      <c r="B447" s="58" t="s">
        <v>301</v>
      </c>
      <c r="C447" s="58" t="s">
        <v>247</v>
      </c>
      <c r="D447" s="37" t="s">
        <v>196</v>
      </c>
      <c r="E447" s="4" t="s">
        <v>250</v>
      </c>
      <c r="F447" s="26"/>
      <c r="G447" s="65">
        <f>G448+G449</f>
        <v>0</v>
      </c>
      <c r="H447" s="143">
        <f>H448+H449</f>
        <v>700</v>
      </c>
      <c r="I447" s="143">
        <f>I448+I449</f>
        <v>411.07000000000005</v>
      </c>
    </row>
    <row r="448" spans="1:9" s="81" customFormat="1" ht="82.5" customHeight="1">
      <c r="A448" s="3" t="s">
        <v>11</v>
      </c>
      <c r="B448" s="58" t="s">
        <v>301</v>
      </c>
      <c r="C448" s="58" t="s">
        <v>247</v>
      </c>
      <c r="D448" s="37" t="s">
        <v>196</v>
      </c>
      <c r="E448" s="4" t="s">
        <v>250</v>
      </c>
      <c r="F448" s="26" t="s">
        <v>12</v>
      </c>
      <c r="G448" s="65">
        <v>149.81</v>
      </c>
      <c r="H448" s="143">
        <v>149.81</v>
      </c>
      <c r="I448" s="143">
        <v>149.27</v>
      </c>
    </row>
    <row r="449" spans="1:9" ht="39.75" customHeight="1">
      <c r="A449" s="3" t="s">
        <v>13</v>
      </c>
      <c r="B449" s="58" t="s">
        <v>301</v>
      </c>
      <c r="C449" s="58" t="s">
        <v>247</v>
      </c>
      <c r="D449" s="37" t="s">
        <v>196</v>
      </c>
      <c r="E449" s="4" t="s">
        <v>250</v>
      </c>
      <c r="F449" s="26" t="s">
        <v>14</v>
      </c>
      <c r="G449" s="65">
        <v>-149.81</v>
      </c>
      <c r="H449" s="143">
        <v>550.19</v>
      </c>
      <c r="I449" s="143">
        <v>261.8</v>
      </c>
    </row>
    <row r="450" spans="1:9" ht="58.5" customHeight="1">
      <c r="A450" s="99" t="s">
        <v>352</v>
      </c>
      <c r="B450" s="119" t="s">
        <v>353</v>
      </c>
      <c r="C450" s="119"/>
      <c r="D450" s="100"/>
      <c r="E450" s="101"/>
      <c r="F450" s="101"/>
      <c r="G450" s="102">
        <f>G451+G468+G477</f>
        <v>0</v>
      </c>
      <c r="H450" s="136">
        <f>H451+H468+H477</f>
        <v>25682.68</v>
      </c>
      <c r="I450" s="136">
        <f>I451+I468+I477</f>
        <v>12352.87</v>
      </c>
    </row>
    <row r="451" spans="1:9" s="29" customFormat="1" ht="22.5" customHeight="1">
      <c r="A451" s="11" t="s">
        <v>194</v>
      </c>
      <c r="B451" s="36" t="s">
        <v>353</v>
      </c>
      <c r="C451" s="36" t="s">
        <v>195</v>
      </c>
      <c r="D451" s="40"/>
      <c r="E451" s="22"/>
      <c r="F451" s="28"/>
      <c r="G451" s="61">
        <f>G452</f>
        <v>0</v>
      </c>
      <c r="H451" s="139">
        <f>H452</f>
        <v>25381.9</v>
      </c>
      <c r="I451" s="139">
        <f>I452</f>
        <v>12207.09</v>
      </c>
    </row>
    <row r="452" spans="1:9" s="108" customFormat="1" ht="22.5" customHeight="1">
      <c r="A452" s="93" t="s">
        <v>206</v>
      </c>
      <c r="B452" s="87" t="s">
        <v>353</v>
      </c>
      <c r="C452" s="87" t="s">
        <v>195</v>
      </c>
      <c r="D452" s="88" t="s">
        <v>207</v>
      </c>
      <c r="E452" s="94"/>
      <c r="F452" s="90"/>
      <c r="G452" s="91">
        <f>G453+G461</f>
        <v>0</v>
      </c>
      <c r="H452" s="158">
        <f>H453+H461</f>
        <v>25381.9</v>
      </c>
      <c r="I452" s="158">
        <f>I453+I461</f>
        <v>12207.09</v>
      </c>
    </row>
    <row r="453" spans="1:9" s="29" customFormat="1" ht="22.5" customHeight="1">
      <c r="A453" s="11" t="s">
        <v>110</v>
      </c>
      <c r="B453" s="36" t="s">
        <v>353</v>
      </c>
      <c r="C453" s="36" t="s">
        <v>195</v>
      </c>
      <c r="D453" s="40" t="s">
        <v>207</v>
      </c>
      <c r="E453" s="22" t="s">
        <v>23</v>
      </c>
      <c r="F453" s="28"/>
      <c r="G453" s="61">
        <f aca="true" t="shared" si="64" ref="G453:I456">G454</f>
        <v>0</v>
      </c>
      <c r="H453" s="139">
        <f t="shared" si="64"/>
        <v>21226.7</v>
      </c>
      <c r="I453" s="139">
        <f t="shared" si="64"/>
        <v>10190.18</v>
      </c>
    </row>
    <row r="454" spans="1:9" ht="39.75" customHeight="1">
      <c r="A454" s="11" t="s">
        <v>100</v>
      </c>
      <c r="B454" s="36" t="s">
        <v>353</v>
      </c>
      <c r="C454" s="36" t="s">
        <v>195</v>
      </c>
      <c r="D454" s="40" t="s">
        <v>207</v>
      </c>
      <c r="E454" s="22" t="s">
        <v>42</v>
      </c>
      <c r="F454" s="22"/>
      <c r="G454" s="59">
        <f t="shared" si="64"/>
        <v>0</v>
      </c>
      <c r="H454" s="137">
        <f t="shared" si="64"/>
        <v>21226.7</v>
      </c>
      <c r="I454" s="137">
        <f t="shared" si="64"/>
        <v>10190.18</v>
      </c>
    </row>
    <row r="455" spans="1:9" s="81" customFormat="1" ht="50.25" customHeight="1">
      <c r="A455" s="9" t="s">
        <v>354</v>
      </c>
      <c r="B455" s="36" t="s">
        <v>353</v>
      </c>
      <c r="C455" s="36" t="s">
        <v>195</v>
      </c>
      <c r="D455" s="40" t="s">
        <v>207</v>
      </c>
      <c r="E455" s="8" t="s">
        <v>355</v>
      </c>
      <c r="F455" s="8"/>
      <c r="G455" s="59">
        <f t="shared" si="64"/>
        <v>0</v>
      </c>
      <c r="H455" s="137">
        <f t="shared" si="64"/>
        <v>21226.7</v>
      </c>
      <c r="I455" s="137">
        <f t="shared" si="64"/>
        <v>10190.18</v>
      </c>
    </row>
    <row r="456" spans="1:9" ht="50.25" customHeight="1">
      <c r="A456" s="12" t="s">
        <v>389</v>
      </c>
      <c r="B456" s="36" t="s">
        <v>353</v>
      </c>
      <c r="C456" s="36" t="s">
        <v>195</v>
      </c>
      <c r="D456" s="36" t="s">
        <v>207</v>
      </c>
      <c r="E456" s="13" t="s">
        <v>387</v>
      </c>
      <c r="F456" s="13"/>
      <c r="G456" s="61">
        <f t="shared" si="64"/>
        <v>0</v>
      </c>
      <c r="H456" s="139">
        <f t="shared" si="64"/>
        <v>21226.7</v>
      </c>
      <c r="I456" s="139">
        <f t="shared" si="64"/>
        <v>10190.18</v>
      </c>
    </row>
    <row r="457" spans="1:9" s="2" customFormat="1" ht="64.5" customHeight="1">
      <c r="A457" s="3" t="s">
        <v>388</v>
      </c>
      <c r="B457" s="58" t="s">
        <v>353</v>
      </c>
      <c r="C457" s="58" t="s">
        <v>195</v>
      </c>
      <c r="D457" s="37" t="s">
        <v>207</v>
      </c>
      <c r="E457" s="4" t="s">
        <v>356</v>
      </c>
      <c r="F457" s="4"/>
      <c r="G457" s="65">
        <f>G458+G459+G460</f>
        <v>0</v>
      </c>
      <c r="H457" s="143">
        <f>H458+H459+H460</f>
        <v>21226.7</v>
      </c>
      <c r="I457" s="143">
        <f>I458+I459+I460</f>
        <v>10190.18</v>
      </c>
    </row>
    <row r="458" spans="1:9" s="2" customFormat="1" ht="77.25" customHeight="1">
      <c r="A458" s="3" t="s">
        <v>44</v>
      </c>
      <c r="B458" s="58" t="s">
        <v>353</v>
      </c>
      <c r="C458" s="58" t="s">
        <v>195</v>
      </c>
      <c r="D458" s="37" t="s">
        <v>207</v>
      </c>
      <c r="E458" s="4" t="s">
        <v>356</v>
      </c>
      <c r="F458" s="4" t="s">
        <v>12</v>
      </c>
      <c r="G458" s="73"/>
      <c r="H458" s="155">
        <v>16676.4</v>
      </c>
      <c r="I458" s="155">
        <v>8791.2</v>
      </c>
    </row>
    <row r="459" spans="1:9" s="2" customFormat="1" ht="36.75" customHeight="1">
      <c r="A459" s="3" t="s">
        <v>13</v>
      </c>
      <c r="B459" s="58" t="s">
        <v>353</v>
      </c>
      <c r="C459" s="58" t="s">
        <v>195</v>
      </c>
      <c r="D459" s="37" t="s">
        <v>207</v>
      </c>
      <c r="E459" s="4" t="s">
        <v>356</v>
      </c>
      <c r="F459" s="4" t="s">
        <v>14</v>
      </c>
      <c r="G459" s="65">
        <v>-109.43</v>
      </c>
      <c r="H459" s="155">
        <v>4415.87</v>
      </c>
      <c r="I459" s="155">
        <v>1317.73</v>
      </c>
    </row>
    <row r="460" spans="1:9" s="2" customFormat="1" ht="24" customHeight="1">
      <c r="A460" s="3" t="s">
        <v>43</v>
      </c>
      <c r="B460" s="58" t="s">
        <v>353</v>
      </c>
      <c r="C460" s="58" t="s">
        <v>195</v>
      </c>
      <c r="D460" s="37" t="s">
        <v>207</v>
      </c>
      <c r="E460" s="4" t="s">
        <v>356</v>
      </c>
      <c r="F460" s="4" t="s">
        <v>15</v>
      </c>
      <c r="G460" s="73">
        <v>109.43</v>
      </c>
      <c r="H460" s="155">
        <v>134.43</v>
      </c>
      <c r="I460" s="155">
        <v>81.25</v>
      </c>
    </row>
    <row r="461" spans="1:9" s="29" customFormat="1" ht="20.25" customHeight="1">
      <c r="A461" s="27" t="s">
        <v>131</v>
      </c>
      <c r="B461" s="36" t="s">
        <v>353</v>
      </c>
      <c r="C461" s="36" t="s">
        <v>195</v>
      </c>
      <c r="D461" s="40" t="s">
        <v>207</v>
      </c>
      <c r="E461" s="28" t="s">
        <v>30</v>
      </c>
      <c r="F461" s="28"/>
      <c r="G461" s="59">
        <f aca="true" t="shared" si="65" ref="G461:I464">G462</f>
        <v>0</v>
      </c>
      <c r="H461" s="137">
        <f t="shared" si="65"/>
        <v>4155.2</v>
      </c>
      <c r="I461" s="137">
        <f t="shared" si="65"/>
        <v>2016.91</v>
      </c>
    </row>
    <row r="462" spans="1:9" ht="22.5" customHeight="1">
      <c r="A462" s="11" t="s">
        <v>29</v>
      </c>
      <c r="B462" s="36" t="s">
        <v>353</v>
      </c>
      <c r="C462" s="36" t="s">
        <v>195</v>
      </c>
      <c r="D462" s="40" t="s">
        <v>207</v>
      </c>
      <c r="E462" s="22" t="s">
        <v>132</v>
      </c>
      <c r="F462" s="22"/>
      <c r="G462" s="61">
        <f t="shared" si="65"/>
        <v>0</v>
      </c>
      <c r="H462" s="139">
        <f t="shared" si="65"/>
        <v>4155.2</v>
      </c>
      <c r="I462" s="139">
        <f t="shared" si="65"/>
        <v>2016.91</v>
      </c>
    </row>
    <row r="463" spans="1:9" s="85" customFormat="1" ht="32.25" customHeight="1">
      <c r="A463" s="9" t="s">
        <v>45</v>
      </c>
      <c r="B463" s="36" t="s">
        <v>353</v>
      </c>
      <c r="C463" s="36" t="s">
        <v>195</v>
      </c>
      <c r="D463" s="40" t="s">
        <v>207</v>
      </c>
      <c r="E463" s="8" t="s">
        <v>132</v>
      </c>
      <c r="F463" s="8"/>
      <c r="G463" s="59">
        <f t="shared" si="65"/>
        <v>0</v>
      </c>
      <c r="H463" s="137">
        <f t="shared" si="65"/>
        <v>4155.2</v>
      </c>
      <c r="I463" s="137">
        <f t="shared" si="65"/>
        <v>2016.91</v>
      </c>
    </row>
    <row r="464" spans="1:9" s="57" customFormat="1" ht="48.75" customHeight="1">
      <c r="A464" s="12" t="s">
        <v>397</v>
      </c>
      <c r="B464" s="36" t="s">
        <v>353</v>
      </c>
      <c r="C464" s="36" t="s">
        <v>195</v>
      </c>
      <c r="D464" s="36" t="s">
        <v>207</v>
      </c>
      <c r="E464" s="13" t="s">
        <v>358</v>
      </c>
      <c r="F464" s="13"/>
      <c r="G464" s="61">
        <f t="shared" si="65"/>
        <v>0</v>
      </c>
      <c r="H464" s="139">
        <f t="shared" si="65"/>
        <v>4155.2</v>
      </c>
      <c r="I464" s="139">
        <f t="shared" si="65"/>
        <v>2016.91</v>
      </c>
    </row>
    <row r="465" spans="1:9" s="2" customFormat="1" ht="38.25" customHeight="1">
      <c r="A465" s="3" t="s">
        <v>357</v>
      </c>
      <c r="B465" s="58" t="s">
        <v>353</v>
      </c>
      <c r="C465" s="58" t="s">
        <v>195</v>
      </c>
      <c r="D465" s="37" t="s">
        <v>207</v>
      </c>
      <c r="E465" s="4" t="s">
        <v>359</v>
      </c>
      <c r="F465" s="4"/>
      <c r="G465" s="65">
        <f>G466+G467</f>
        <v>0</v>
      </c>
      <c r="H465" s="143">
        <f>H466+H467</f>
        <v>4155.2</v>
      </c>
      <c r="I465" s="143">
        <f>I466+I467</f>
        <v>2016.91</v>
      </c>
    </row>
    <row r="466" spans="1:9" s="2" customFormat="1" ht="87" customHeight="1">
      <c r="A466" s="3" t="s">
        <v>11</v>
      </c>
      <c r="B466" s="37" t="s">
        <v>353</v>
      </c>
      <c r="C466" s="37" t="s">
        <v>195</v>
      </c>
      <c r="D466" s="37" t="s">
        <v>207</v>
      </c>
      <c r="E466" s="4" t="s">
        <v>359</v>
      </c>
      <c r="F466" s="4" t="s">
        <v>12</v>
      </c>
      <c r="G466" s="65"/>
      <c r="H466" s="143">
        <v>4105.2</v>
      </c>
      <c r="I466" s="143">
        <v>2000.43</v>
      </c>
    </row>
    <row r="467" spans="1:9" s="2" customFormat="1" ht="39.75" customHeight="1">
      <c r="A467" s="3" t="s">
        <v>13</v>
      </c>
      <c r="B467" s="37" t="s">
        <v>353</v>
      </c>
      <c r="C467" s="37" t="s">
        <v>195</v>
      </c>
      <c r="D467" s="37" t="s">
        <v>207</v>
      </c>
      <c r="E467" s="4" t="s">
        <v>359</v>
      </c>
      <c r="F467" s="4" t="s">
        <v>14</v>
      </c>
      <c r="G467" s="65"/>
      <c r="H467" s="143">
        <v>50</v>
      </c>
      <c r="I467" s="143">
        <v>16.48</v>
      </c>
    </row>
    <row r="468" spans="1:9" s="2" customFormat="1" ht="26.25" customHeight="1">
      <c r="A468" s="9" t="s">
        <v>218</v>
      </c>
      <c r="B468" s="31" t="s">
        <v>353</v>
      </c>
      <c r="C468" s="31" t="s">
        <v>204</v>
      </c>
      <c r="D468" s="37"/>
      <c r="E468" s="4"/>
      <c r="F468" s="4"/>
      <c r="G468" s="59">
        <f aca="true" t="shared" si="66" ref="G468:I473">G469</f>
        <v>0</v>
      </c>
      <c r="H468" s="137">
        <f t="shared" si="66"/>
        <v>135.78</v>
      </c>
      <c r="I468" s="137">
        <f t="shared" si="66"/>
        <v>135.78</v>
      </c>
    </row>
    <row r="469" spans="1:9" s="92" customFormat="1" ht="18.75" customHeight="1">
      <c r="A469" s="86" t="s">
        <v>222</v>
      </c>
      <c r="B469" s="88" t="s">
        <v>353</v>
      </c>
      <c r="C469" s="88" t="s">
        <v>204</v>
      </c>
      <c r="D469" s="88" t="s">
        <v>199</v>
      </c>
      <c r="E469" s="89"/>
      <c r="F469" s="89"/>
      <c r="G469" s="97">
        <f t="shared" si="66"/>
        <v>0</v>
      </c>
      <c r="H469" s="160">
        <f t="shared" si="66"/>
        <v>135.78</v>
      </c>
      <c r="I469" s="160">
        <f t="shared" si="66"/>
        <v>135.78</v>
      </c>
    </row>
    <row r="470" spans="1:9" s="2" customFormat="1" ht="27.75" customHeight="1">
      <c r="A470" s="9" t="s">
        <v>365</v>
      </c>
      <c r="B470" s="31" t="s">
        <v>353</v>
      </c>
      <c r="C470" s="31" t="s">
        <v>204</v>
      </c>
      <c r="D470" s="31" t="s">
        <v>199</v>
      </c>
      <c r="E470" s="8" t="s">
        <v>366</v>
      </c>
      <c r="F470" s="8"/>
      <c r="G470" s="59">
        <f t="shared" si="66"/>
        <v>0</v>
      </c>
      <c r="H470" s="137">
        <f t="shared" si="66"/>
        <v>135.78</v>
      </c>
      <c r="I470" s="137">
        <f t="shared" si="66"/>
        <v>135.78</v>
      </c>
    </row>
    <row r="471" spans="1:9" s="2" customFormat="1" ht="27.75" customHeight="1">
      <c r="A471" s="9" t="s">
        <v>106</v>
      </c>
      <c r="B471" s="31" t="s">
        <v>353</v>
      </c>
      <c r="C471" s="31" t="s">
        <v>204</v>
      </c>
      <c r="D471" s="31" t="s">
        <v>199</v>
      </c>
      <c r="E471" s="20" t="s">
        <v>217</v>
      </c>
      <c r="F471" s="8"/>
      <c r="G471" s="59">
        <f t="shared" si="66"/>
        <v>0</v>
      </c>
      <c r="H471" s="137">
        <f t="shared" si="66"/>
        <v>135.78</v>
      </c>
      <c r="I471" s="137">
        <f t="shared" si="66"/>
        <v>135.78</v>
      </c>
    </row>
    <row r="472" spans="1:9" s="57" customFormat="1" ht="47.25" customHeight="1">
      <c r="A472" s="12" t="s">
        <v>104</v>
      </c>
      <c r="B472" s="32" t="s">
        <v>353</v>
      </c>
      <c r="C472" s="32" t="s">
        <v>204</v>
      </c>
      <c r="D472" s="32" t="s">
        <v>199</v>
      </c>
      <c r="E472" s="13" t="s">
        <v>223</v>
      </c>
      <c r="F472" s="13"/>
      <c r="G472" s="61">
        <f t="shared" si="66"/>
        <v>0</v>
      </c>
      <c r="H472" s="139">
        <f t="shared" si="66"/>
        <v>135.78</v>
      </c>
      <c r="I472" s="139">
        <f t="shared" si="66"/>
        <v>135.78</v>
      </c>
    </row>
    <row r="473" spans="1:9" s="2" customFormat="1" ht="39.75" customHeight="1">
      <c r="A473" s="3" t="s">
        <v>105</v>
      </c>
      <c r="B473" s="33" t="s">
        <v>353</v>
      </c>
      <c r="C473" s="33" t="s">
        <v>204</v>
      </c>
      <c r="D473" s="33" t="s">
        <v>199</v>
      </c>
      <c r="E473" s="4" t="s">
        <v>224</v>
      </c>
      <c r="F473" s="4"/>
      <c r="G473" s="65">
        <f t="shared" si="66"/>
        <v>0</v>
      </c>
      <c r="H473" s="143">
        <f t="shared" si="66"/>
        <v>135.78</v>
      </c>
      <c r="I473" s="143">
        <f t="shared" si="66"/>
        <v>135.78</v>
      </c>
    </row>
    <row r="474" spans="1:9" s="2" customFormat="1" ht="39.75" customHeight="1">
      <c r="A474" s="3" t="s">
        <v>13</v>
      </c>
      <c r="B474" s="33" t="s">
        <v>353</v>
      </c>
      <c r="C474" s="33" t="s">
        <v>204</v>
      </c>
      <c r="D474" s="33" t="s">
        <v>199</v>
      </c>
      <c r="E474" s="4" t="s">
        <v>224</v>
      </c>
      <c r="F474" s="4" t="s">
        <v>14</v>
      </c>
      <c r="G474" s="65"/>
      <c r="H474" s="143">
        <v>135.78</v>
      </c>
      <c r="I474" s="143">
        <v>135.78</v>
      </c>
    </row>
    <row r="475" spans="1:9" s="92" customFormat="1" ht="24.75" customHeight="1">
      <c r="A475" s="86" t="s">
        <v>235</v>
      </c>
      <c r="B475" s="120" t="s">
        <v>353</v>
      </c>
      <c r="C475" s="120" t="s">
        <v>212</v>
      </c>
      <c r="D475" s="120"/>
      <c r="E475" s="89"/>
      <c r="F475" s="89"/>
      <c r="G475" s="97">
        <f aca="true" t="shared" si="67" ref="G475:I480">G476</f>
        <v>0</v>
      </c>
      <c r="H475" s="160">
        <f t="shared" si="67"/>
        <v>165</v>
      </c>
      <c r="I475" s="160">
        <f t="shared" si="67"/>
        <v>10</v>
      </c>
    </row>
    <row r="476" spans="1:9" s="2" customFormat="1" ht="19.5" customHeight="1">
      <c r="A476" s="3" t="s">
        <v>236</v>
      </c>
      <c r="B476" s="33" t="s">
        <v>353</v>
      </c>
      <c r="C476" s="33" t="s">
        <v>212</v>
      </c>
      <c r="D476" s="33" t="s">
        <v>195</v>
      </c>
      <c r="E476" s="4"/>
      <c r="F476" s="134"/>
      <c r="G476" s="65">
        <f t="shared" si="67"/>
        <v>0</v>
      </c>
      <c r="H476" s="143">
        <f t="shared" si="67"/>
        <v>165</v>
      </c>
      <c r="I476" s="143">
        <f t="shared" si="67"/>
        <v>10</v>
      </c>
    </row>
    <row r="477" spans="1:9" s="56" customFormat="1" ht="39.75" customHeight="1">
      <c r="A477" s="11" t="s">
        <v>98</v>
      </c>
      <c r="B477" s="31" t="s">
        <v>353</v>
      </c>
      <c r="C477" s="31" t="s">
        <v>212</v>
      </c>
      <c r="D477" s="31" t="s">
        <v>195</v>
      </c>
      <c r="E477" s="22" t="s">
        <v>81</v>
      </c>
      <c r="F477" s="22"/>
      <c r="G477" s="59">
        <f t="shared" si="67"/>
        <v>0</v>
      </c>
      <c r="H477" s="137">
        <f t="shared" si="67"/>
        <v>165</v>
      </c>
      <c r="I477" s="137">
        <f t="shared" si="67"/>
        <v>10</v>
      </c>
    </row>
    <row r="478" spans="1:9" s="56" customFormat="1" ht="59.25" customHeight="1">
      <c r="A478" s="9" t="s">
        <v>73</v>
      </c>
      <c r="B478" s="31" t="s">
        <v>353</v>
      </c>
      <c r="C478" s="31" t="s">
        <v>212</v>
      </c>
      <c r="D478" s="31" t="s">
        <v>195</v>
      </c>
      <c r="E478" s="8" t="s">
        <v>82</v>
      </c>
      <c r="F478" s="8"/>
      <c r="G478" s="59">
        <f t="shared" si="67"/>
        <v>0</v>
      </c>
      <c r="H478" s="137">
        <f t="shared" si="67"/>
        <v>165</v>
      </c>
      <c r="I478" s="137">
        <f t="shared" si="67"/>
        <v>10</v>
      </c>
    </row>
    <row r="479" spans="1:9" s="57" customFormat="1" ht="64.5" customHeight="1">
      <c r="A479" s="12" t="s">
        <v>72</v>
      </c>
      <c r="B479" s="32" t="s">
        <v>353</v>
      </c>
      <c r="C479" s="32" t="s">
        <v>212</v>
      </c>
      <c r="D479" s="32" t="s">
        <v>195</v>
      </c>
      <c r="E479" s="13" t="s">
        <v>433</v>
      </c>
      <c r="F479" s="13"/>
      <c r="G479" s="61">
        <f t="shared" si="67"/>
        <v>0</v>
      </c>
      <c r="H479" s="139">
        <f t="shared" si="67"/>
        <v>165</v>
      </c>
      <c r="I479" s="139">
        <f t="shared" si="67"/>
        <v>10</v>
      </c>
    </row>
    <row r="480" spans="1:9" s="2" customFormat="1" ht="40.5" customHeight="1">
      <c r="A480" s="3" t="s">
        <v>71</v>
      </c>
      <c r="B480" s="33" t="s">
        <v>353</v>
      </c>
      <c r="C480" s="33" t="s">
        <v>212</v>
      </c>
      <c r="D480" s="33" t="s">
        <v>195</v>
      </c>
      <c r="E480" s="4" t="s">
        <v>83</v>
      </c>
      <c r="F480" s="4"/>
      <c r="G480" s="65">
        <f t="shared" si="67"/>
        <v>0</v>
      </c>
      <c r="H480" s="143">
        <f t="shared" si="67"/>
        <v>165</v>
      </c>
      <c r="I480" s="143">
        <f t="shared" si="67"/>
        <v>10</v>
      </c>
    </row>
    <row r="481" spans="1:9" s="2" customFormat="1" ht="39.75" customHeight="1">
      <c r="A481" s="3" t="s">
        <v>13</v>
      </c>
      <c r="B481" s="33" t="s">
        <v>353</v>
      </c>
      <c r="C481" s="33" t="s">
        <v>212</v>
      </c>
      <c r="D481" s="33" t="s">
        <v>195</v>
      </c>
      <c r="E481" s="4" t="s">
        <v>83</v>
      </c>
      <c r="F481" s="4" t="s">
        <v>14</v>
      </c>
      <c r="G481" s="65"/>
      <c r="H481" s="143">
        <v>165</v>
      </c>
      <c r="I481" s="143">
        <v>10</v>
      </c>
    </row>
    <row r="482" spans="1:9" ht="96.75" customHeight="1">
      <c r="A482" s="99" t="s">
        <v>361</v>
      </c>
      <c r="B482" s="119" t="s">
        <v>360</v>
      </c>
      <c r="C482" s="119"/>
      <c r="D482" s="100"/>
      <c r="E482" s="101"/>
      <c r="F482" s="101"/>
      <c r="G482" s="102" t="e">
        <f>G483</f>
        <v>#REF!</v>
      </c>
      <c r="H482" s="136">
        <f aca="true" t="shared" si="68" ref="H482:I488">H483</f>
        <v>11550.1</v>
      </c>
      <c r="I482" s="136">
        <f t="shared" si="68"/>
        <v>5521.48</v>
      </c>
    </row>
    <row r="483" spans="1:9" ht="21" customHeight="1">
      <c r="A483" s="11" t="s">
        <v>194</v>
      </c>
      <c r="B483" s="36" t="s">
        <v>360</v>
      </c>
      <c r="C483" s="36" t="s">
        <v>195</v>
      </c>
      <c r="D483" s="40"/>
      <c r="E483" s="4"/>
      <c r="F483" s="4"/>
      <c r="G483" s="61" t="e">
        <f>G484</f>
        <v>#REF!</v>
      </c>
      <c r="H483" s="139">
        <f t="shared" si="68"/>
        <v>11550.1</v>
      </c>
      <c r="I483" s="139">
        <f t="shared" si="68"/>
        <v>5521.48</v>
      </c>
    </row>
    <row r="484" spans="1:9" ht="22.5" customHeight="1">
      <c r="A484" s="93" t="s">
        <v>206</v>
      </c>
      <c r="B484" s="87" t="s">
        <v>360</v>
      </c>
      <c r="C484" s="87" t="s">
        <v>195</v>
      </c>
      <c r="D484" s="88" t="s">
        <v>207</v>
      </c>
      <c r="E484" s="4"/>
      <c r="F484" s="4"/>
      <c r="G484" s="59" t="e">
        <f>G485</f>
        <v>#REF!</v>
      </c>
      <c r="H484" s="137">
        <f t="shared" si="68"/>
        <v>11550.1</v>
      </c>
      <c r="I484" s="137">
        <f t="shared" si="68"/>
        <v>5521.48</v>
      </c>
    </row>
    <row r="485" spans="1:9" s="2" customFormat="1" ht="26.25" customHeight="1">
      <c r="A485" s="11" t="s">
        <v>110</v>
      </c>
      <c r="B485" s="36" t="s">
        <v>360</v>
      </c>
      <c r="C485" s="36" t="s">
        <v>195</v>
      </c>
      <c r="D485" s="40" t="s">
        <v>207</v>
      </c>
      <c r="E485" s="22" t="s">
        <v>23</v>
      </c>
      <c r="F485" s="4"/>
      <c r="G485" s="59" t="e">
        <f>G486</f>
        <v>#REF!</v>
      </c>
      <c r="H485" s="137">
        <f t="shared" si="68"/>
        <v>11550.1</v>
      </c>
      <c r="I485" s="137">
        <f t="shared" si="68"/>
        <v>5521.48</v>
      </c>
    </row>
    <row r="486" spans="1:9" ht="30.75" customHeight="1">
      <c r="A486" s="11" t="s">
        <v>100</v>
      </c>
      <c r="B486" s="36" t="s">
        <v>360</v>
      </c>
      <c r="C486" s="36" t="s">
        <v>195</v>
      </c>
      <c r="D486" s="40" t="s">
        <v>207</v>
      </c>
      <c r="E486" s="22" t="s">
        <v>42</v>
      </c>
      <c r="F486" s="4"/>
      <c r="G486" s="61" t="e">
        <f>G487</f>
        <v>#REF!</v>
      </c>
      <c r="H486" s="139">
        <f t="shared" si="68"/>
        <v>11550.1</v>
      </c>
      <c r="I486" s="139">
        <f t="shared" si="68"/>
        <v>5521.48</v>
      </c>
    </row>
    <row r="487" spans="1:9" ht="51.75" customHeight="1">
      <c r="A487" s="9" t="s">
        <v>354</v>
      </c>
      <c r="B487" s="36" t="s">
        <v>360</v>
      </c>
      <c r="C487" s="36" t="s">
        <v>195</v>
      </c>
      <c r="D487" s="40" t="s">
        <v>207</v>
      </c>
      <c r="E487" s="8" t="s">
        <v>355</v>
      </c>
      <c r="F487" s="4"/>
      <c r="G487" s="59" t="e">
        <f>G488+G489</f>
        <v>#REF!</v>
      </c>
      <c r="H487" s="137">
        <f t="shared" si="68"/>
        <v>11550.1</v>
      </c>
      <c r="I487" s="137">
        <f t="shared" si="68"/>
        <v>5521.48</v>
      </c>
    </row>
    <row r="488" spans="1:9" ht="39" customHeight="1">
      <c r="A488" s="12" t="s">
        <v>386</v>
      </c>
      <c r="B488" s="36" t="s">
        <v>360</v>
      </c>
      <c r="C488" s="36" t="s">
        <v>195</v>
      </c>
      <c r="D488" s="40" t="s">
        <v>207</v>
      </c>
      <c r="E488" s="13" t="s">
        <v>387</v>
      </c>
      <c r="F488" s="13"/>
      <c r="G488" s="59" t="e">
        <f>#REF!</f>
        <v>#REF!</v>
      </c>
      <c r="H488" s="137">
        <f t="shared" si="68"/>
        <v>11550.1</v>
      </c>
      <c r="I488" s="137">
        <f t="shared" si="68"/>
        <v>5521.48</v>
      </c>
    </row>
    <row r="489" spans="1:9" ht="97.5" customHeight="1">
      <c r="A489" s="12" t="s">
        <v>461</v>
      </c>
      <c r="B489" s="36" t="s">
        <v>360</v>
      </c>
      <c r="C489" s="36" t="s">
        <v>195</v>
      </c>
      <c r="D489" s="40" t="s">
        <v>207</v>
      </c>
      <c r="E489" s="13" t="s">
        <v>462</v>
      </c>
      <c r="F489" s="13"/>
      <c r="G489" s="59">
        <f>G490+G491+G492</f>
        <v>6490.099999999999</v>
      </c>
      <c r="H489" s="137">
        <f>H490+H491+H492</f>
        <v>11550.1</v>
      </c>
      <c r="I489" s="137">
        <f>I490+I491+I492</f>
        <v>5521.48</v>
      </c>
    </row>
    <row r="490" spans="1:9" s="2" customFormat="1" ht="78.75" customHeight="1">
      <c r="A490" s="3" t="s">
        <v>44</v>
      </c>
      <c r="B490" s="37" t="s">
        <v>360</v>
      </c>
      <c r="C490" s="37" t="s">
        <v>195</v>
      </c>
      <c r="D490" s="37" t="s">
        <v>207</v>
      </c>
      <c r="E490" s="4" t="s">
        <v>462</v>
      </c>
      <c r="F490" s="4" t="s">
        <v>12</v>
      </c>
      <c r="G490" s="65">
        <f>5449.4+375.46</f>
        <v>5824.86</v>
      </c>
      <c r="H490" s="143">
        <v>9935.76</v>
      </c>
      <c r="I490" s="143">
        <v>4769.59</v>
      </c>
    </row>
    <row r="491" spans="1:9" s="2" customFormat="1" ht="39.75" customHeight="1">
      <c r="A491" s="3" t="s">
        <v>13</v>
      </c>
      <c r="B491" s="37" t="s">
        <v>360</v>
      </c>
      <c r="C491" s="37" t="s">
        <v>195</v>
      </c>
      <c r="D491" s="37" t="s">
        <v>207</v>
      </c>
      <c r="E491" s="4" t="s">
        <v>462</v>
      </c>
      <c r="F491" s="4" t="s">
        <v>14</v>
      </c>
      <c r="G491" s="65">
        <f>1040.7-375.46-30</f>
        <v>635.24</v>
      </c>
      <c r="H491" s="143">
        <v>1584.34</v>
      </c>
      <c r="I491" s="143">
        <v>739.28</v>
      </c>
    </row>
    <row r="492" spans="1:9" s="2" customFormat="1" ht="21.75" customHeight="1">
      <c r="A492" s="3" t="s">
        <v>43</v>
      </c>
      <c r="B492" s="37" t="s">
        <v>360</v>
      </c>
      <c r="C492" s="37" t="s">
        <v>195</v>
      </c>
      <c r="D492" s="37" t="s">
        <v>207</v>
      </c>
      <c r="E492" s="4" t="s">
        <v>462</v>
      </c>
      <c r="F492" s="4" t="s">
        <v>15</v>
      </c>
      <c r="G492" s="65">
        <v>30</v>
      </c>
      <c r="H492" s="143">
        <v>30</v>
      </c>
      <c r="I492" s="143">
        <v>12.61</v>
      </c>
    </row>
    <row r="493" spans="1:9" s="56" customFormat="1" ht="37.5" customHeight="1">
      <c r="A493" s="99" t="s">
        <v>363</v>
      </c>
      <c r="B493" s="100" t="s">
        <v>364</v>
      </c>
      <c r="C493" s="109"/>
      <c r="D493" s="109"/>
      <c r="E493" s="101"/>
      <c r="F493" s="101"/>
      <c r="G493" s="102">
        <f aca="true" t="shared" si="69" ref="G493:I498">G494</f>
        <v>0</v>
      </c>
      <c r="H493" s="136">
        <f t="shared" si="69"/>
        <v>21772.63</v>
      </c>
      <c r="I493" s="136">
        <f t="shared" si="69"/>
        <v>11477.82</v>
      </c>
    </row>
    <row r="494" spans="1:9" s="95" customFormat="1" ht="22.5" customHeight="1">
      <c r="A494" s="93" t="s">
        <v>369</v>
      </c>
      <c r="B494" s="88" t="s">
        <v>364</v>
      </c>
      <c r="C494" s="88" t="s">
        <v>204</v>
      </c>
      <c r="D494" s="88"/>
      <c r="E494" s="94"/>
      <c r="F494" s="94"/>
      <c r="G494" s="97">
        <f>G495+G503</f>
        <v>0</v>
      </c>
      <c r="H494" s="160">
        <f>H495+H503</f>
        <v>21772.63</v>
      </c>
      <c r="I494" s="160">
        <f>I495+I503</f>
        <v>11477.82</v>
      </c>
    </row>
    <row r="495" spans="1:9" s="75" customFormat="1" ht="30.75" customHeight="1">
      <c r="A495" s="11" t="s">
        <v>370</v>
      </c>
      <c r="B495" s="40" t="s">
        <v>364</v>
      </c>
      <c r="C495" s="40" t="s">
        <v>204</v>
      </c>
      <c r="D495" s="40" t="s">
        <v>204</v>
      </c>
      <c r="E495" s="22"/>
      <c r="F495" s="22"/>
      <c r="G495" s="59">
        <f t="shared" si="69"/>
        <v>0</v>
      </c>
      <c r="H495" s="137">
        <f t="shared" si="69"/>
        <v>20048.9</v>
      </c>
      <c r="I495" s="137">
        <f t="shared" si="69"/>
        <v>9754.09</v>
      </c>
    </row>
    <row r="496" spans="1:9" s="75" customFormat="1" ht="18" customHeight="1">
      <c r="A496" s="11" t="s">
        <v>365</v>
      </c>
      <c r="B496" s="40" t="s">
        <v>364</v>
      </c>
      <c r="C496" s="40" t="s">
        <v>204</v>
      </c>
      <c r="D496" s="40" t="s">
        <v>204</v>
      </c>
      <c r="E496" s="22" t="s">
        <v>366</v>
      </c>
      <c r="F496" s="22"/>
      <c r="G496" s="59">
        <f t="shared" si="69"/>
        <v>0</v>
      </c>
      <c r="H496" s="137">
        <f t="shared" si="69"/>
        <v>20048.9</v>
      </c>
      <c r="I496" s="137">
        <f t="shared" si="69"/>
        <v>9754.09</v>
      </c>
    </row>
    <row r="497" spans="1:9" s="56" customFormat="1" ht="18.75" customHeight="1">
      <c r="A497" s="9" t="s">
        <v>106</v>
      </c>
      <c r="B497" s="40" t="s">
        <v>364</v>
      </c>
      <c r="C497" s="40" t="s">
        <v>204</v>
      </c>
      <c r="D497" s="40" t="s">
        <v>204</v>
      </c>
      <c r="E497" s="8" t="s">
        <v>217</v>
      </c>
      <c r="F497" s="8"/>
      <c r="G497" s="59">
        <f t="shared" si="69"/>
        <v>0</v>
      </c>
      <c r="H497" s="137">
        <f t="shared" si="69"/>
        <v>20048.9</v>
      </c>
      <c r="I497" s="137">
        <f t="shared" si="69"/>
        <v>9754.09</v>
      </c>
    </row>
    <row r="498" spans="1:9" s="96" customFormat="1" ht="64.5" customHeight="1">
      <c r="A498" s="12" t="s">
        <v>398</v>
      </c>
      <c r="B498" s="36" t="s">
        <v>364</v>
      </c>
      <c r="C498" s="36" t="s">
        <v>204</v>
      </c>
      <c r="D498" s="36" t="s">
        <v>204</v>
      </c>
      <c r="E498" s="13" t="s">
        <v>367</v>
      </c>
      <c r="F498" s="13"/>
      <c r="G498" s="61">
        <f t="shared" si="69"/>
        <v>0</v>
      </c>
      <c r="H498" s="139">
        <f t="shared" si="69"/>
        <v>20048.9</v>
      </c>
      <c r="I498" s="139">
        <f t="shared" si="69"/>
        <v>9754.09</v>
      </c>
    </row>
    <row r="499" spans="1:9" s="2" customFormat="1" ht="53.25" customHeight="1">
      <c r="A499" s="3" t="s">
        <v>399</v>
      </c>
      <c r="B499" s="37" t="s">
        <v>364</v>
      </c>
      <c r="C499" s="37" t="s">
        <v>204</v>
      </c>
      <c r="D499" s="37" t="s">
        <v>204</v>
      </c>
      <c r="E499" s="4" t="s">
        <v>368</v>
      </c>
      <c r="F499" s="4"/>
      <c r="G499" s="65">
        <f>G500+G501+G502</f>
        <v>0</v>
      </c>
      <c r="H499" s="143">
        <f>H500+H501+H502</f>
        <v>20048.9</v>
      </c>
      <c r="I499" s="143">
        <f>I500+I501+I502</f>
        <v>9754.09</v>
      </c>
    </row>
    <row r="500" spans="1:9" s="2" customFormat="1" ht="78.75" customHeight="1">
      <c r="A500" s="3" t="s">
        <v>362</v>
      </c>
      <c r="B500" s="37" t="s">
        <v>364</v>
      </c>
      <c r="C500" s="37" t="s">
        <v>204</v>
      </c>
      <c r="D500" s="37" t="s">
        <v>204</v>
      </c>
      <c r="E500" s="4" t="s">
        <v>368</v>
      </c>
      <c r="F500" s="4" t="s">
        <v>12</v>
      </c>
      <c r="G500" s="65">
        <v>-39.2</v>
      </c>
      <c r="H500" s="143">
        <v>16351.2</v>
      </c>
      <c r="I500" s="143">
        <v>7921.38</v>
      </c>
    </row>
    <row r="501" spans="1:9" s="2" customFormat="1" ht="31.5">
      <c r="A501" s="3" t="s">
        <v>13</v>
      </c>
      <c r="B501" s="37" t="s">
        <v>364</v>
      </c>
      <c r="C501" s="37" t="s">
        <v>204</v>
      </c>
      <c r="D501" s="37" t="s">
        <v>204</v>
      </c>
      <c r="E501" s="4" t="s">
        <v>368</v>
      </c>
      <c r="F501" s="4" t="s">
        <v>14</v>
      </c>
      <c r="G501" s="63">
        <v>24.3</v>
      </c>
      <c r="H501" s="143">
        <v>3680.18</v>
      </c>
      <c r="I501" s="143">
        <v>1815.56</v>
      </c>
    </row>
    <row r="502" spans="1:9" s="2" customFormat="1" ht="15.75">
      <c r="A502" s="3" t="s">
        <v>43</v>
      </c>
      <c r="B502" s="37" t="s">
        <v>364</v>
      </c>
      <c r="C502" s="37" t="s">
        <v>204</v>
      </c>
      <c r="D502" s="37" t="s">
        <v>204</v>
      </c>
      <c r="E502" s="4" t="s">
        <v>368</v>
      </c>
      <c r="F502" s="4" t="s">
        <v>15</v>
      </c>
      <c r="G502" s="63">
        <v>14.9</v>
      </c>
      <c r="H502" s="143">
        <v>17.52</v>
      </c>
      <c r="I502" s="143">
        <v>17.15</v>
      </c>
    </row>
    <row r="503" spans="1:9" s="92" customFormat="1" ht="15.75">
      <c r="A503" s="86" t="s">
        <v>222</v>
      </c>
      <c r="B503" s="88" t="s">
        <v>353</v>
      </c>
      <c r="C503" s="88" t="s">
        <v>204</v>
      </c>
      <c r="D503" s="88" t="s">
        <v>199</v>
      </c>
      <c r="E503" s="89"/>
      <c r="F503" s="89"/>
      <c r="G503" s="121">
        <f aca="true" t="shared" si="70" ref="G503:I507">G504</f>
        <v>0</v>
      </c>
      <c r="H503" s="142">
        <f t="shared" si="70"/>
        <v>1723.73</v>
      </c>
      <c r="I503" s="142">
        <f t="shared" si="70"/>
        <v>1723.73</v>
      </c>
    </row>
    <row r="504" spans="1:9" s="56" customFormat="1" ht="19.5" customHeight="1">
      <c r="A504" s="9" t="s">
        <v>365</v>
      </c>
      <c r="B504" s="31" t="s">
        <v>353</v>
      </c>
      <c r="C504" s="31" t="s">
        <v>204</v>
      </c>
      <c r="D504" s="31" t="s">
        <v>199</v>
      </c>
      <c r="E504" s="8" t="s">
        <v>366</v>
      </c>
      <c r="F504" s="8"/>
      <c r="G504" s="64">
        <f t="shared" si="70"/>
        <v>0</v>
      </c>
      <c r="H504" s="145">
        <f t="shared" si="70"/>
        <v>1723.73</v>
      </c>
      <c r="I504" s="145">
        <f t="shared" si="70"/>
        <v>1723.73</v>
      </c>
    </row>
    <row r="505" spans="1:9" s="56" customFormat="1" ht="15.75">
      <c r="A505" s="9" t="s">
        <v>106</v>
      </c>
      <c r="B505" s="31" t="s">
        <v>353</v>
      </c>
      <c r="C505" s="31" t="s">
        <v>204</v>
      </c>
      <c r="D505" s="31" t="s">
        <v>199</v>
      </c>
      <c r="E505" s="20" t="s">
        <v>217</v>
      </c>
      <c r="F505" s="8"/>
      <c r="G505" s="64">
        <f t="shared" si="70"/>
        <v>0</v>
      </c>
      <c r="H505" s="145">
        <f t="shared" si="70"/>
        <v>1723.73</v>
      </c>
      <c r="I505" s="145">
        <f t="shared" si="70"/>
        <v>1723.73</v>
      </c>
    </row>
    <row r="506" spans="1:9" s="57" customFormat="1" ht="47.25">
      <c r="A506" s="12" t="s">
        <v>104</v>
      </c>
      <c r="B506" s="32" t="s">
        <v>353</v>
      </c>
      <c r="C506" s="32" t="s">
        <v>204</v>
      </c>
      <c r="D506" s="32" t="s">
        <v>199</v>
      </c>
      <c r="E506" s="13" t="s">
        <v>223</v>
      </c>
      <c r="F506" s="13"/>
      <c r="G506" s="62">
        <f t="shared" si="70"/>
        <v>0</v>
      </c>
      <c r="H506" s="140">
        <f t="shared" si="70"/>
        <v>1723.73</v>
      </c>
      <c r="I506" s="140">
        <f t="shared" si="70"/>
        <v>1723.73</v>
      </c>
    </row>
    <row r="507" spans="1:9" s="2" customFormat="1" ht="36" customHeight="1">
      <c r="A507" s="3" t="s">
        <v>105</v>
      </c>
      <c r="B507" s="33" t="s">
        <v>353</v>
      </c>
      <c r="C507" s="33" t="s">
        <v>204</v>
      </c>
      <c r="D507" s="33" t="s">
        <v>199</v>
      </c>
      <c r="E507" s="4" t="s">
        <v>224</v>
      </c>
      <c r="F507" s="4"/>
      <c r="G507" s="63">
        <f t="shared" si="70"/>
        <v>0</v>
      </c>
      <c r="H507" s="141">
        <f t="shared" si="70"/>
        <v>1723.73</v>
      </c>
      <c r="I507" s="141">
        <f t="shared" si="70"/>
        <v>1723.73</v>
      </c>
    </row>
    <row r="508" spans="1:9" s="2" customFormat="1" ht="31.5">
      <c r="A508" s="3" t="s">
        <v>13</v>
      </c>
      <c r="B508" s="33" t="s">
        <v>353</v>
      </c>
      <c r="C508" s="33" t="s">
        <v>204</v>
      </c>
      <c r="D508" s="33" t="s">
        <v>199</v>
      </c>
      <c r="E508" s="4" t="s">
        <v>224</v>
      </c>
      <c r="F508" s="4" t="s">
        <v>14</v>
      </c>
      <c r="G508" s="63"/>
      <c r="H508" s="143">
        <v>1723.73</v>
      </c>
      <c r="I508" s="143">
        <v>1723.73</v>
      </c>
    </row>
    <row r="509" spans="1:10" s="2" customFormat="1" ht="19.5">
      <c r="A509" s="110" t="s">
        <v>371</v>
      </c>
      <c r="B509" s="111"/>
      <c r="C509" s="111"/>
      <c r="D509" s="112"/>
      <c r="E509" s="113"/>
      <c r="F509" s="113"/>
      <c r="G509" s="114" t="e">
        <f>G6+G34+G305+G332+G371+G450+G482+G493</f>
        <v>#REF!</v>
      </c>
      <c r="H509" s="161">
        <f>H6+H34+H305+H332+H371+H450+H482+H493</f>
        <v>1445259.13</v>
      </c>
      <c r="I509" s="161">
        <f>I6+I34+I305+I332+I371+I450+I482+I493</f>
        <v>471724.833</v>
      </c>
      <c r="J509" s="133"/>
    </row>
  </sheetData>
  <sheetProtection/>
  <mergeCells count="11">
    <mergeCell ref="C4:C5"/>
    <mergeCell ref="B4:B5"/>
    <mergeCell ref="A4:A5"/>
    <mergeCell ref="E4:E5"/>
    <mergeCell ref="F4:F5"/>
    <mergeCell ref="A2:I2"/>
    <mergeCell ref="C1:I1"/>
    <mergeCell ref="I4:I5"/>
    <mergeCell ref="G4:G5"/>
    <mergeCell ref="H4:H5"/>
    <mergeCell ref="D4:D5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2019-07-31T09:31:42Z</cp:lastPrinted>
  <dcterms:created xsi:type="dcterms:W3CDTF">1996-10-08T23:32:33Z</dcterms:created>
  <dcterms:modified xsi:type="dcterms:W3CDTF">2019-07-31T09:32:13Z</dcterms:modified>
  <cp:category/>
  <cp:version/>
  <cp:contentType/>
  <cp:contentStatus/>
</cp:coreProperties>
</file>